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75" documentId="13_ncr:1_{F6CB121F-512D-4AA6-A0C1-0FB36C537598}" xr6:coauthVersionLast="47" xr6:coauthVersionMax="47" xr10:uidLastSave="{D8E0E598-936D-43F7-9B4C-85C7DCB24039}"/>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<sst xmlns="http://schemas.openxmlformats.org/spreadsheetml/2006/main" count="178582" uniqueCount="39076">
  <si>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</si>
  <si>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</si>
  <si>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</si>
  <si>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</si>
  <si>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</si>
  <si>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</si>
  <si>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</si>
  <si>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</si>
  <si>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</si>
  <si>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</si>
  <si>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</si>
  <si>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</si>
  <si>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</si>
  <si>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</si>
  <si>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</si>
  <si>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</si>
  <si>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</si>
  <si>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</si>
  <si>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</si>
  <si>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</si>
  <si>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</si>
  <si>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</si>
  <si>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</si>
  <si>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</si>
  <si>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</si>
  <si>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</si>
  <si>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</si>
  <si>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</si>
  <si>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</si>
  <si>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</si>
  <si>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</si>
  <si>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</si>
  <si>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</si>
  <si>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</si>
  <si>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</si>
  <si>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</si>
  <si>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</si>
  <si>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</si>
  <si>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</si>
  <si>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</si>
  <si>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</si>
  <si>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</si>
  <si>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</si>
  <si>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</si>
  <si>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</si>
  <si>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</si>
  <si>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</si>
  <si>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</si>
  <si>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</si>
  <si>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</si>
  <si>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</si>
  <si>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</si>
  <si>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</si>
  <si>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</si>
  <si>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</si>
  <si>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</si>
  <si>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</si>
  <si>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</si>
  <si>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</si>
  <si>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</si>
  <si>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</si>
  <si>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</si>
  <si>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</si>
  <si>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</si>
  <si>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</si>
  <si>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</si>
  <si>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</si>
  <si>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</si>
  <si>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</si>
  <si>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</si>
  <si>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</si>
  <si>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</si>
  <si>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</si>
  <si>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</si>
  <si>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</si>
  <si>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</si>
  <si>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</si>
  <si>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</si>
  <si>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</si>
  <si>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</si>
  <si>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</si>
  <si>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</si>
  <si>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</si>
  <si>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</si>
  <si>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</si>
  <si>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</si>
  <si>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</si>
  <si>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</si>
  <si>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</si>
  <si>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</si>
  <si>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</si>
  <si>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</si>
  <si>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</si>
  <si>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</si>
  <si>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</si>
  <si>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</si>
  <si>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</si>
  <si>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</si>
  <si>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</si>
  <si>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</si>
  <si>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</si>
  <si>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</si>
  <si>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</si>
  <si>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</si>
  <si>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</si>
  <si>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</si>
  <si>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</si>
  <si>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</si>
  <si>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</si>
  <si>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</si>
  <si>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</si>
  <si>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</si>
  <si>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</si>
  <si>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</si>
  <si>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</si>
  <si>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</si>
  <si>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</si>
  <si>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</si>
  <si>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</si>
  <si>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</si>
  <si>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</si>
  <si>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</si>
  <si>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</si>
  <si>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</si>
  <si>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</si>
  <si>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</si>
  <si>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</si>
  <si>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</si>
  <si>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</si>
  <si>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</si>
  <si>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</si>
  <si>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</si>
  <si>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</si>
  <si>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</si>
  <si>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</si>
  <si>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</si>
  <si>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</si>
  <si>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</si>
  <si>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</si>
  <si>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</si>
  <si>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</si>
  <si>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</si>
  <si>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</si>
  <si>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</si>
  <si>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</si>
  <si>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</si>
  <si>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</si>
  <si>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</si>
  <si>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</si>
  <si>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</si>
  <si>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</si>
  <si>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</si>
  <si>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</si>
  <si>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</si>
  <si>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</si>
  <si>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</si>
  <si>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</si>
  <si>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</si>
  <si>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</si>
  <si>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</si>
  <si>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</si>
  <si>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</si>
  <si>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</si>
  <si>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</si>
  <si>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</si>
  <si>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</si>
  <si>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</si>
  <si>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</si>
  <si>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</si>
  <si>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</si>
  <si>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</si>
  <si>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</si>
  <si>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</si>
  <si>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</si>
  <si>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</si>
  <si>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</si>
  <si>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</si>
  <si>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</si>
  <si>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</si>
  <si>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</si>
  <si>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</si>
  <si>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</si>
  <si>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</si>
  <si>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</si>
  <si>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</si>
  <si>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</si>
  <si>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</si>
  <si>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</si>
  <si>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</si>
  <si>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</si>
  <si>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</si>
  <si>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</si>
  <si>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</si>
  <si>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</si>
  <si>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</si>
  <si>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</si>
  <si>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</si>
  <si>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</si>
  <si>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</si>
  <si>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</si>
  <si>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</si>
  <si>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</si>
  <si>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</si>
  <si>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</si>
  <si>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</si>
  <si>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</si>
  <si>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</si>
  <si>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</si>
  <si>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</si>
  <si>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</si>
  <si>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</si>
  <si>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</si>
  <si>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</si>
  <si>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</si>
  <si>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</si>
  <si>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</si>
  <si>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</si>
  <si>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</si>
  <si>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</si>
  <si>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</si>
  <si>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</si>
  <si>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</si>
  <si>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</si>
  <si>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</si>
  <si>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</si>
  <si>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</si>
  <si>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</si>
  <si>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</si>
  <si>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</si>
  <si>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</si>
  <si>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</si>
  <si>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</si>
  <si>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</si>
  <si>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</si>
  <si>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</si>
  <si>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</si>
  <si>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</si>
  <si>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</si>
  <si>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</si>
  <si>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</si>
  <si>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</si>
  <si>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</si>
  <si>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</si>
  <si>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</si>
  <si>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</si>
  <si>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</si>
  <si>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</si>
  <si>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</si>
  <si>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</si>
  <si>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</si>
  <si>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</si>
  <si>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</si>
  <si>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</si>
  <si>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</si>
  <si>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</si>
  <si>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</si>
  <si>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</si>
  <si>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</si>
  <si>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</si>
  <si>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</si>
  <si>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</si>
  <si>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</si>
  <si>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</si>
  <si>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</si>
  <si>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</si>
  <si>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</si>
  <si>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</si>
  <si>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</si>
  <si>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</si>
  <si>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</si>
  <si>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</si>
  <si>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</si>
  <si>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</si>
  <si>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</si>
  <si>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</si>
  <si>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</si>
  <si>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</si>
  <si>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</si>
  <si>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</si>
  <si>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</si>
  <si>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</si>
  <si>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</si>
  <si>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</si>
  <si>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</si>
  <si>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</si>
  <si>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</si>
  <si>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</si>
  <si>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</si>
  <si>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</si>
  <si>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</si>
  <si>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</si>
  <si>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</si>
  <si>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</si>
  <si>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</si>
  <si>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</si>
  <si>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</si>
  <si>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</si>
  <si>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</si>
  <si>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</si>
  <si>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</si>
  <si>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</si>
  <si>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</si>
  <si>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</si>
  <si>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</si>
  <si>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</si>
  <si>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</si>
  <si>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</si>
  <si>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</si>
  <si>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</si>
  <si>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</si>
  <si>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</si>
  <si>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</si>
  <si>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</si>
  <si>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</si>
  <si>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</si>
  <si>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</si>
  <si>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</si>
  <si>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</si>
  <si>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</si>
  <si>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</si>
  <si>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</si>
  <si>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</si>
  <si>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</si>
  <si>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</si>
  <si>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</si>
  <si>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</si>
  <si>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</si>
  <si>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</si>
  <si>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</si>
  <si>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</si>
  <si>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</si>
  <si>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</si>
  <si>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</si>
  <si>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</si>
  <si>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</si>
  <si>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</si>
  <si>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</si>
  <si>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</si>
  <si>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</si>
  <si>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</si>
  <si>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</si>
  <si>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</si>
  <si>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</si>
  <si>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</si>
  <si>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</si>
  <si>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</si>
  <si>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</si>
  <si>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</si>
  <si>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</si>
  <si>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</si>
  <si>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</si>
  <si>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</si>
  <si>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</si>
  <si>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</si>
  <si>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</si>
  <si>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</si>
  <si>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</si>
  <si>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</si>
  <si>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</si>
  <si>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</si>
  <si>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</si>
  <si>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</si>
  <si>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</si>
  <si>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</si>
  <si>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</si>
  <si>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</si>
  <si>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</si>
  <si>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</si>
  <si>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</si>
  <si>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</si>
  <si>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</si>
  <si>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</si>
  <si>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</si>
  <si>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</si>
  <si>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</si>
  <si>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</si>
  <si>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</si>
  <si>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</si>
  <si>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</si>
  <si>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</si>
  <si>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</si>
  <si>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</si>
  <si>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</si>
  <si>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</si>
  <si>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</si>
  <si>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</si>
  <si>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</si>
  <si>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</si>
  <si>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</si>
  <si>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</si>
  <si>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</si>
  <si>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</si>
  <si>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</si>
  <si>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</si>
  <si>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</si>
  <si>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</si>
  <si>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</si>
  <si>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</si>
  <si>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</si>
  <si>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</si>
  <si>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</si>
  <si>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</si>
  <si>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</si>
  <si>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</si>
  <si>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</si>
  <si>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</si>
  <si>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</si>
  <si>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</si>
  <si>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</si>
  <si>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</si>
  <si>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</si>
  <si>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</si>
  <si>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</si>
  <si>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</si>
  <si>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</si>
  <si>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</si>
  <si>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</si>
  <si>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</si>
  <si>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</si>
  <si>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</si>
  <si>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</si>
  <si>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</si>
  <si>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</si>
  <si>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</si>
  <si>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</si>
  <si>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</si>
  <si>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</si>
  <si>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</si>
  <si>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</si>
  <si>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</si>
  <si>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</si>
  <si>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</si>
  <si>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</si>
  <si>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</si>
  <si>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</si>
  <si>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</si>
  <si>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</si>
  <si>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</si>
  <si>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</si>
  <si>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</si>
  <si>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</si>
  <si>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</si>
  <si>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</si>
  <si>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</si>
  <si>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</si>
  <si>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</si>
  <si>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</si>
  <si>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</si>
  <si>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</si>
  <si>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</si>
  <si>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</si>
  <si>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</si>
  <si>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</si>
  <si>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</si>
  <si>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</si>
  <si>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</si>
  <si>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</si>
  <si>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</si>
  <si>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</si>
  <si>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</si>
  <si>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</si>
  <si>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</si>
  <si>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</si>
  <si>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</si>
  <si>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</si>
  <si>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</si>
  <si>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</si>
  <si>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</si>
  <si>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</si>
  <si>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</si>
  <si>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</si>
  <si>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</si>
  <si>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</si>
  <si>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</si>
  <si>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</si>
  <si>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</si>
  <si>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</si>
  <si>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</si>
  <si>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</si>
  <si>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</si>
  <si>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</si>
  <si>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</si>
  <si>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</si>
  <si>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</si>
  <si>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</si>
  <si>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</si>
  <si>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</si>
  <si>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</si>
  <si>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</si>
  <si>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</si>
  <si>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</si>
  <si>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</si>
  <si>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</si>
  <si>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</si>
  <si>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</si>
  <si>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</si>
  <si>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</si>
  <si>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</si>
  <si>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</si>
  <si>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</si>
  <si>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</si>
  <si>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</si>
  <si>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</si>
  <si>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</si>
  <si>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</si>
  <si>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</si>
  <si>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</si>
  <si>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</si>
  <si>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</si>
  <si>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</si>
  <si>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</si>
  <si>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</si>
  <si>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</si>
  <si>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</si>
  <si>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</si>
  <si>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</si>
  <si>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</si>
  <si>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</si>
  <si>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</si>
  <si>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</si>
  <si>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</si>
  <si>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</si>
  <si>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</si>
  <si>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</si>
  <si>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</si>
  <si>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</si>
  <si>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</si>
  <si>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</si>
  <si>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</si>
  <si>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</si>
  <si>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</si>
  <si>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</si>
  <si>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</si>
  <si>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</si>
  <si>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</si>
  <si>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</si>
  <si>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</si>
  <si>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</si>
  <si>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</si>
  <si>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</si>
  <si>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</si>
  <si>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</si>
  <si>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</si>
  <si>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</si>
  <si>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</si>
  <si>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</si>
  <si>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</si>
  <si>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</si>
  <si>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</si>
  <si>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</si>
  <si>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</si>
  <si>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</si>
  <si>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</si>
  <si>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</si>
  <si>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</si>
  <si>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</si>
  <si>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</si>
  <si>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</si>
  <si>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</si>
  <si>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</si>
  <si>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</si>
  <si>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</si>
  <si>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</si>
  <si>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</si>
  <si>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</si>
  <si>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</si>
  <si>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</si>
  <si>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</si>
  <si>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</si>
  <si>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</si>
  <si>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</si>
  <si>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</si>
  <si>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</si>
  <si>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</si>
  <si>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</si>
  <si>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</si>
  <si>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</si>
  <si>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</si>
  <si>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</si>
  <si>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</si>
  <si>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</si>
  <si>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</si>
  <si>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</si>
  <si>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</si>
  <si>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</si>
  <si>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</si>
  <si>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</si>
  <si>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</si>
  <si>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</si>
  <si>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</si>
  <si>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</si>
  <si>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</si>
  <si>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</si>
  <si>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</si>
  <si>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</si>
  <si>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</si>
  <si>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</si>
  <si>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</si>
  <si>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</si>
  <si>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</si>
  <si>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</si>
  <si>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</si>
  <si>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</si>
  <si>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</si>
  <si>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</si>
  <si>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</si>
  <si>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</si>
  <si>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</si>
  <si>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</si>
  <si>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</si>
  <si>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</si>
  <si>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</si>
  <si>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</si>
  <si>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</si>
  <si>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</si>
  <si>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</si>
  <si>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</si>
  <si>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</si>
  <si>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</si>
  <si>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</si>
  <si>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</si>
  <si>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</si>
  <si>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</si>
  <si>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</si>
  <si>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</si>
  <si>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</si>
  <si>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</si>
  <si>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</si>
  <si>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</si>
  <si>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</si>
  <si>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</si>
  <si>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</si>
  <si>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</si>
  <si>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</si>
  <si>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</si>
  <si>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</si>
  <si>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</si>
  <si>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</si>
  <si>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</si>
  <si>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</si>
  <si>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</si>
  <si>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</si>
  <si>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</si>
  <si>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</si>
  <si>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</si>
  <si>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</si>
  <si>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</si>
  <si>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</si>
  <si>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</si>
  <si>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</si>
  <si>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</si>
  <si>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</si>
  <si>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</si>
  <si>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</si>
  <si>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</si>
  <si>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</si>
  <si>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</si>
  <si>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</si>
  <si>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</si>
  <si>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</si>
  <si>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</si>
  <si>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</si>
  <si>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</si>
  <si>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</si>
  <si>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</si>
  <si>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</si>
  <si>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</si>
  <si>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</si>
  <si>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</si>
  <si>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</si>
  <si>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</si>
  <si>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</si>
  <si>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</si>
  <si>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</si>
  <si>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</si>
  <si>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</si>
  <si>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</si>
  <si>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</si>
  <si>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</si>
  <si>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</si>
  <si>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</si>
  <si>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</si>
  <si>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</si>
  <si>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</si>
  <si>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</si>
  <si>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</si>
  <si>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</si>
  <si>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</si>
  <si>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</si>
  <si>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</si>
  <si>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</si>
  <si>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</si>
  <si>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</si>
  <si>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</si>
  <si>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</si>
  <si>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</si>
  <si>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</si>
  <si>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</si>
  <si>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</si>
  <si>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</si>
  <si>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</si>
  <si>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</si>
  <si>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</si>
  <si>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</si>
  <si>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</si>
  <si>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</si>
  <si>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</si>
  <si>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</si>
  <si>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</si>
  <si>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</si>
  <si>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</si>
  <si>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</si>
  <si>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</si>
  <si>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</si>
  <si>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</si>
  <si>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</si>
  <si>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</si>
  <si>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</si>
  <si>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</si>
  <si>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</si>
  <si>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</si>
  <si>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</si>
  <si>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</si>
  <si>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</si>
  <si>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</si>
  <si>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</si>
  <si>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</si>
  <si>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</si>
  <si>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</si>
  <si>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</si>
  <si>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</si>
  <si>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</si>
  <si>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</si>
  <si>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</si>
  <si>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</si>
  <si>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</si>
  <si>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</si>
  <si>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</si>
  <si>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</si>
  <si>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</si>
  <si>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</si>
  <si>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</si>
  <si>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</si>
  <si>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</si>
  <si>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</si>
  <si>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</si>
  <si>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</si>
  <si>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</si>
  <si>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</si>
  <si>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</si>
  <si>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</si>
  <si>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</si>
  <si>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</si>
  <si>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</si>
  <si>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</si>
  <si>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</si>
  <si>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</si>
  <si>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</si>
  <si>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</si>
  <si>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</si>
  <si>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</si>
  <si>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</si>
  <si>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</si>
  <si>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</si>
  <si>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</si>
  <si>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</si>
  <si>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</si>
  <si>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</si>
  <si>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</si>
  <si>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</si>
  <si>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</si>
  <si>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</si>
  <si>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</si>
  <si>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</si>
  <si>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</si>
  <si>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</si>
  <si>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</si>
  <si>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</si>
  <si>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</si>
  <si>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</si>
  <si>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</si>
  <si>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</si>
  <si>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</si>
  <si>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</si>
  <si>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</si>
  <si>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</si>
  <si>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</si>
  <si>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</si>
  <si>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</si>
  <si>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</si>
  <si>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</si>
  <si>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</si>
  <si>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</si>
  <si>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</si>
  <si>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</si>
  <si>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</si>
  <si>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</si>
  <si>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</si>
  <si>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</si>
  <si>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</si>
  <si>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</si>
  <si>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</si>
  <si>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</si>
  <si>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</si>
  <si>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</si>
  <si>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</si>
  <si>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</si>
  <si>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</si>
  <si>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</si>
  <si>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</si>
  <si>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</si>
  <si>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</si>
  <si>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</si>
  <si>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</si>
  <si>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</si>
  <si>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</si>
  <si>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</si>
  <si>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</si>
  <si>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</si>
  <si>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</si>
  <si>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</si>
  <si>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</si>
  <si>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</si>
  <si>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</si>
  <si>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</si>
  <si>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</si>
  <si>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</si>
  <si>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</si>
  <si>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</si>
  <si>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</si>
  <si>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</si>
  <si>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</si>
  <si>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</si>
  <si>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</si>
  <si>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</si>
  <si>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</si>
  <si>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</si>
  <si>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</si>
  <si>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</si>
  <si>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</si>
  <si>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</si>
  <si>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</si>
  <si>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</si>
  <si>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</si>
  <si>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</si>
  <si>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</si>
  <si>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</si>
  <si>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</si>
  <si>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</si>
  <si>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</si>
  <si>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</si>
  <si>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</si>
  <si>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</si>
  <si>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</si>
  <si>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</si>
  <si>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</si>
  <si>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</si>
  <si>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</si>
  <si>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</si>
  <si>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</si>
  <si>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</si>
  <si>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</si>
  <si>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</si>
  <si>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</si>
  <si>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</si>
  <si>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</si>
  <si>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</si>
  <si>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</si>
  <si>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</si>
  <si>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</si>
  <si>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</si>
  <si>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</si>
  <si>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</si>
  <si>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</si>
  <si>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</si>
  <si>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</si>
  <si>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</si>
  <si>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</si>
  <si>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</si>
  <si>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</si>
  <si>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</si>
  <si>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</si>
  <si>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</si>
  <si>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</si>
  <si>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</si>
  <si>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</si>
  <si>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</si>
  <si>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</si>
  <si>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</si>
  <si>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</si>
  <si>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</si>
  <si>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</si>
  <si>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</si>
  <si>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</si>
  <si>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</si>
  <si>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</si>
  <si>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</si>
  <si>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</si>
  <si>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</si>
  <si>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</si>
  <si>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</si>
  <si>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</si>
  <si>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</si>
  <si>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</si>
  <si>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</si>
  <si>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</si>
  <si>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</si>
  <si>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</si>
  <si>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</si>
  <si>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</si>
  <si>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</si>
  <si>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</si>
  <si>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</si>
  <si>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</si>
  <si>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</si>
  <si>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</si>
  <si>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</si>
  <si>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</si>
  <si>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</si>
  <si>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</si>
  <si>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</si>
  <si>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</si>
  <si>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</si>
  <si>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</si>
  <si>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</si>
  <si>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</si>
  <si>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</si>
  <si>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</si>
  <si>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</si>
  <si>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</si>
  <si>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</si>
  <si>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</si>
  <si>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</si>
  <si>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</si>
  <si>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</si>
  <si>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</si>
  <si>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</si>
  <si>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</si>
  <si>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</si>
  <si>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</si>
  <si>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</si>
  <si>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</si>
  <si>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</si>
  <si>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</si>
  <si>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</si>
  <si>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</si>
  <si>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</si>
  <si>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</si>
  <si>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</si>
  <si>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</si>
  <si>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</si>
  <si>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</si>
  <si>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</si>
  <si>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</si>
  <si>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</si>
  <si>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</si>
  <si>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</si>
  <si>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</si>
  <si>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</si>
  <si>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</si>
  <si>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</si>
  <si>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</si>
  <si>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</si>
  <si>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</si>
  <si>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</si>
  <si>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</si>
  <si>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</si>
  <si>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</si>
  <si>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</si>
  <si>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</si>
  <si>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</si>
  <si>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</si>
  <si>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</si>
  <si>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</si>
  <si>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</si>
  <si>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</si>
  <si>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</si>
  <si>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</si>
  <si>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</si>
  <si>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</si>
  <si>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</si>
  <si>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</si>
  <si>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</si>
  <si>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</si>
  <si>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</si>
  <si>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</si>
  <si>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</si>
  <si>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</si>
  <si>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</si>
  <si>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</si>
  <si>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</si>
  <si>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</si>
  <si>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</si>
  <si>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</si>
  <si>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</si>
  <si>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</si>
  <si>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</si>
  <si>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</si>
  <si>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</si>
  <si>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</si>
  <si>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</si>
  <si>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</si>
  <si>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</si>
  <si>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</si>
  <si>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</si>
  <si>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</si>
  <si>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</si>
  <si>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</si>
  <si>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</si>
  <si>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</si>
  <si>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</si>
  <si>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</si>
  <si>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</si>
  <si>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</si>
  <si>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</si>
  <si>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</si>
  <si>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</si>
  <si>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</si>
  <si>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</si>
  <si>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</si>
  <si>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</si>
  <si>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</si>
  <si>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</si>
  <si>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</si>
  <si>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</si>
  <si>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</si>
  <si>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</si>
  <si>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</si>
  <si>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</si>
  <si>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</si>
  <si>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</si>
  <si>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</si>
  <si>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</si>
  <si>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</si>
  <si>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</si>
  <si>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</si>
  <si>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</si>
  <si>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</si>
  <si>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</si>
  <si>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</si>
  <si>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</si>
  <si>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</si>
  <si>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</si>
  <si>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</si>
  <si>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</si>
  <si>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</si>
  <si>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</si>
  <si>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</si>
  <si>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</si>
  <si>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</si>
  <si>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</si>
  <si>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</si>
  <si>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</si>
  <si>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</si>
  <si>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</si>
  <si>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</si>
  <si>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</si>
  <si>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</si>
  <si>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</si>
  <si>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</si>
  <si>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</si>
  <si>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</si>
  <si>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</si>
  <si>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</si>
  <si>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</si>
  <si>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</si>
  <si>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</si>
  <si>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</si>
  <si>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</si>
  <si>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</si>
  <si>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</si>
  <si>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</si>
  <si>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</si>
  <si>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</si>
  <si>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</si>
  <si>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</si>
  <si>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</si>
  <si>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</si>
  <si>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</si>
  <si>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</si>
  <si>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</si>
  <si>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</si>
  <si>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</si>
  <si>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</si>
  <si>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</si>
  <si>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</si>
  <si>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</si>
  <si>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</si>
  <si>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</si>
  <si>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</si>
  <si>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</si>
  <si>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</si>
  <si>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</si>
  <si>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</si>
  <si>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</si>
  <si>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</si>
  <si>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</si>
  <si>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</si>
  <si>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</si>
  <si>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</si>
  <si>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</si>
  <si>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</si>
  <si>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</si>
  <si>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</si>
  <si>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</si>
  <si>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</si>
  <si>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</si>
  <si>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</si>
  <si>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</si>
  <si>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</si>
  <si>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</si>
  <si>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</si>
  <si>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</si>
  <si>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</si>
  <si>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</si>
  <si>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</si>
  <si>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</si>
  <si>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</si>
  <si>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</si>
  <si>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</si>
  <si>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</si>
  <si>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</si>
  <si>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</si>
  <si>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</si>
  <si>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</si>
  <si>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</si>
  <si>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</si>
  <si>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</si>
  <si>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</si>
  <si>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</si>
  <si>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</si>
  <si>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</si>
  <si>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</si>
  <si>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</si>
  <si>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</si>
  <si>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</si>
  <si>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</si>
  <si>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</si>
  <si>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</si>
  <si>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</si>
  <si>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</si>
  <si>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</si>
  <si>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</si>
  <si>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</si>
  <si>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</si>
  <si>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</si>
  <si>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</si>
  <si>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</si>
  <si>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</si>
  <si>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</si>
  <si>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</si>
  <si>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</si>
  <si>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</si>
  <si>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</si>
  <si>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</si>
  <si>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</si>
  <si>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</si>
  <si>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</si>
  <si>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</si>
  <si>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</si>
  <si>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</si>
  <si>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</si>
  <si>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</si>
  <si>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</si>
  <si>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</si>
  <si>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</si>
  <si>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</si>
  <si>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</si>
  <si>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</si>
  <si>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</si>
  <si>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</si>
  <si>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</si>
  <si>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</si>
  <si>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</si>
  <si>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</si>
  <si>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</si>
  <si>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</si>
  <si>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</si>
  <si>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</si>
  <si>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</si>
  <si>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</si>
  <si>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</si>
  <si>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</si>
  <si>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</si>
  <si>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</si>
  <si>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</si>
  <si>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</si>
  <si>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</si>
  <si>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</si>
  <si>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</si>
  <si>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</si>
  <si>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</si>
  <si>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</si>
  <si>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</si>
  <si>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</si>
  <si>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</si>
  <si>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</si>
  <si>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</si>
  <si>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</si>
  <si>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</si>
  <si>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</si>
  <si>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</si>
  <si>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</si>
  <si>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</si>
  <si>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</si>
  <si>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</si>
  <si>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</si>
  <si>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</si>
  <si>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</si>
  <si>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</si>
  <si>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</si>
  <si>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</si>
  <si>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</si>
  <si>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</si>
  <si>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</si>
  <si>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</si>
  <si>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</si>
  <si>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</si>
  <si>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</si>
  <si>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</si>
  <si>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</si>
  <si>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</si>
  <si>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</si>
  <si>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</si>
  <si>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</si>
  <si>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</si>
  <si>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</si>
  <si>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</si>
  <si>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</si>
  <si>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</si>
  <si>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</si>
  <si>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</si>
  <si>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</si>
  <si>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</si>
  <si>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</si>
  <si>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</si>
  <si>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</si>
  <si>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</si>
  <si>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</si>
  <si>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</si>
  <si>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</si>
  <si>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</si>
  <si>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</si>
  <si>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</si>
  <si>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</si>
  <si>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</si>
  <si>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</si>
  <si>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</si>
  <si>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</si>
  <si>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</si>
  <si>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</si>
  <si>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</si>
  <si>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</si>
  <si>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</si>
  <si>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</si>
  <si>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</si>
  <si>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</si>
  <si>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</si>
  <si>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</si>
  <si>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</si>
  <si>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</si>
  <si>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</si>
  <si>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</si>
  <si>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</si>
  <si>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</si>
  <si>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</si>
  <si>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</si>
  <si>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</si>
  <si>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</si>
  <si>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</si>
  <si>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</si>
  <si>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</si>
  <si>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</si>
  <si>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</si>
  <si>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</si>
  <si>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</si>
  <si>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</si>
  <si>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</si>
  <si>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</si>
  <si>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</si>
  <si>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</si>
  <si>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</si>
  <si>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</si>
  <si>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</si>
  <si>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</si>
  <si>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</si>
  <si>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</si>
  <si>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</si>
  <si>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</si>
  <si>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</si>
  <si>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</si>
  <si>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</si>
  <si>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</si>
  <si>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</si>
  <si>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</si>
  <si>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</si>
  <si>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</si>
  <si>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</si>
  <si>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</si>
  <si>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</si>
  <si>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</si>
  <si>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</si>
  <si>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</si>
  <si>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</si>
  <si>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</si>
  <si>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</si>
  <si>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</si>
  <si>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</si>
  <si>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</si>
  <si>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</si>
  <si>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</si>
  <si>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</si>
  <si>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</si>
  <si>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</si>
  <si>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</si>
  <si>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</si>
  <si>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</si>
  <si>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</si>
  <si>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</si>
  <si>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</si>
  <si>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</si>
  <si>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</si>
  <si>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</si>
  <si>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</si>
  <si>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</si>
  <si>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</si>
  <si>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</si>
  <si>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</si>
  <si>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</si>
  <si>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</si>
  <si>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</si>
  <si>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</si>
  <si>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</si>
  <si>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</si>
  <si>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</si>
  <si>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</si>
  <si>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</si>
  <si>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</si>
  <si>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</si>
  <si>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</si>
  <si>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</si>
  <si>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</si>
  <si>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</si>
  <si>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</si>
  <si>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</si>
  <si>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</si>
  <si>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</si>
  <si>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</si>
  <si>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</si>
  <si>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</si>
  <si>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</si>
  <si>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</si>
  <si>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</si>
  <si>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</si>
  <si>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</si>
  <si>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</si>
  <si>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</si>
  <si>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</si>
  <si>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</si>
  <si>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</si>
  <si>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</si>
  <si>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</si>
  <si>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</si>
  <si>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</si>
  <si>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</si>
  <si>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</si>
  <si>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</si>
  <si>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</si>
  <si>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</si>
  <si>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</si>
  <si>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</si>
  <si>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</si>
  <si>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</si>
  <si>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</si>
  <si>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</si>
  <si>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</si>
  <si>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</si>
  <si>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</si>
  <si>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</si>
  <si>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</si>
  <si>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</si>
  <si>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</si>
  <si>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</si>
  <si>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</si>
  <si>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</si>
  <si>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</si>
  <si>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</si>
  <si>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</si>
  <si>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</si>
  <si>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</si>
  <si>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</si>
  <si>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</si>
  <si>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</si>
  <si>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</si>
  <si>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</si>
  <si>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</si>
  <si>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</si>
  <si>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</si>
  <si>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</si>
  <si>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</si>
  <si>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</si>
  <si>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</si>
  <si>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</si>
  <si>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</si>
  <si>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</si>
  <si>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</si>
  <si>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</si>
  <si>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</si>
  <si>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</si>
  <si>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</si>
  <si>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</si>
  <si>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</si>
  <si>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</si>
  <si>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</si>
  <si>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</si>
  <si>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</si>
  <si>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</si>
  <si>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</si>
  <si>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</si>
  <si>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</si>
  <si>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</si>
  <si>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</si>
  <si>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</si>
  <si>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</si>
  <si>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</si>
  <si>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</si>
  <si>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</si>
  <si>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</si>
  <si>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</si>
  <si>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</si>
  <si>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</si>
  <si>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</si>
  <si>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</si>
  <si>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</si>
  <si>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</si>
  <si>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</si>
  <si>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</si>
  <si>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</si>
  <si>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</si>
  <si>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</si>
  <si>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</si>
  <si>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</si>
  <si>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</si>
  <si>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</si>
  <si>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</si>
  <si>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</si>
  <si>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</si>
  <si>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</si>
  <si>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</si>
  <si>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</si>
  <si>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</si>
  <si>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</si>
  <si>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</si>
  <si>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</si>
  <si>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</si>
  <si>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</si>
  <si>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</si>
  <si>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</si>
  <si>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</si>
  <si>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</si>
  <si>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</si>
  <si>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</si>
  <si>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</si>
  <si>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</si>
  <si>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</si>
  <si>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</si>
  <si>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</si>
  <si>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</si>
  <si>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</si>
  <si>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</si>
  <si>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</si>
  <si>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</si>
  <si>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</si>
  <si>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</si>
  <si>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</si>
  <si>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</si>
  <si>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</si>
  <si>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</si>
  <si>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</si>
  <si>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</si>
  <si>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</si>
  <si>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</si>
  <si>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</si>
  <si>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</si>
  <si>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</si>
  <si>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</si>
  <si>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</si>
  <si>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</si>
  <si>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</si>
  <si>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</si>
  <si>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</si>
  <si>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</si>
  <si>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</si>
  <si>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</si>
  <si>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</si>
  <si>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</si>
  <si>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</si>
  <si>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</si>
  <si>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</si>
  <si>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</si>
  <si>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</si>
  <si>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</si>
  <si>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</si>
  <si>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</si>
  <si>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</si>
  <si>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</si>
  <si>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</si>
  <si>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</si>
  <si>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</si>
  <si>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</si>
  <si>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</si>
  <si>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</si>
  <si>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</si>
  <si>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</si>
  <si>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</si>
  <si>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</si>
  <si>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</si>
  <si>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</si>
  <si>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</si>
  <si>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</si>
  <si>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</si>
  <si>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</si>
  <si>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</si>
  <si>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</si>
  <si>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</si>
  <si>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</si>
  <si>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</si>
  <si>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</si>
  <si>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</si>
  <si>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</si>
  <si>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</si>
  <si>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</si>
  <si>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</si>
  <si>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</si>
  <si>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</si>
  <si>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</si>
  <si>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</si>
  <si>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</si>
  <si>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</si>
  <si>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</si>
  <si>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</si>
  <si>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</si>
  <si>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</si>
  <si>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</si>
  <si>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</si>
  <si>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</si>
  <si>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</si>
  <si>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</si>
  <si>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</si>
  <si>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</si>
  <si>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</si>
  <si>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</si>
  <si>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</si>
  <si>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</si>
  <si>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</si>
  <si>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</si>
  <si>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</si>
  <si>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</si>
  <si>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</si>
  <si>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</si>
  <si>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</si>
  <si>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</si>
  <si>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</si>
  <si>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</si>
  <si>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</si>
  <si>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</si>
  <si>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</si>
  <si>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</si>
  <si>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</si>
  <si>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</si>
  <si>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</si>
  <si>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</si>
  <si>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</si>
  <si>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</si>
  <si>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</si>
  <si>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</si>
  <si>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</si>
  <si>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</si>
  <si>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</si>
  <si>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</si>
  <si>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</si>
  <si>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</si>
  <si>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</si>
  <si>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</si>
  <si>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</si>
  <si>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</si>
  <si>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</si>
  <si>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</si>
  <si>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</si>
  <si>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</si>
  <si>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</si>
  <si>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</si>
  <si>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</si>
  <si>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</si>
  <si>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</si>
  <si>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</si>
  <si>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</si>
  <si>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</si>
  <si>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</si>
  <si>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</si>
  <si>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</si>
  <si>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</si>
  <si>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</si>
  <si>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</si>
  <si>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</si>
  <si>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</si>
  <si>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</si>
  <si>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</si>
  <si>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</si>
  <si>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</si>
  <si>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</si>
  <si>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</si>
  <si>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</si>
  <si>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</si>
  <si>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</si>
  <si>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</si>
  <si>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</si>
  <si>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</si>
  <si>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</si>
  <si>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</si>
  <si>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</si>
  <si>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</si>
  <si>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</si>
  <si>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</si>
  <si>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</si>
  <si>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</si>
  <si>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</si>
  <si>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</si>
  <si>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</si>
  <si>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</si>
  <si>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</si>
  <si>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</si>
  <si>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</si>
  <si>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</si>
  <si>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</si>
  <si>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</si>
  <si>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</si>
  <si>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</si>
  <si>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</si>
  <si>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</si>
  <si>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</si>
  <si>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</si>
  <si>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</si>
  <si>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</si>
  <si>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</si>
  <si>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</si>
  <si>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</si>
  <si>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</si>
  <si>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</si>
  <si>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</si>
  <si>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</si>
  <si>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</si>
  <si>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</si>
  <si>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</si>
  <si>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</si>
  <si>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</si>
  <si>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</si>
  <si>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</si>
  <si>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</si>
  <si>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</si>
  <si>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</si>
  <si>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</si>
  <si>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</si>
  <si>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</si>
  <si>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</si>
  <si>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</si>
  <si>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</si>
  <si>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</si>
  <si>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</si>
  <si>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</si>
  <si>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</si>
  <si>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</si>
  <si>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</si>
  <si>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</si>
  <si>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</si>
  <si>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</si>
  <si>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</si>
  <si>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</si>
  <si>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</si>
  <si>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</si>
  <si>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</si>
  <si>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</si>
  <si>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</si>
  <si>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</si>
  <si>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</si>
  <si>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</si>
  <si>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</si>
  <si>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</si>
  <si>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</si>
  <si>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</si>
  <si>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</si>
  <si>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</si>
  <si>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</si>
  <si>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</si>
  <si>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</si>
  <si>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</si>
  <si>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</si>
  <si>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</si>
  <si>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</si>
  <si>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</si>
  <si>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</si>
  <si>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</si>
  <si>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</si>
  <si>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</si>
  <si>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</si>
  <si>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</si>
  <si>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</si>
  <si>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</si>
  <si>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</si>
  <si>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</si>
  <si>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</si>
  <si>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</si>
  <si>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</si>
  <si>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</si>
  <si>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</si>
  <si>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</si>
  <si>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</si>
  <si>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</si>
  <si>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</si>
  <si>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</si>
  <si>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</si>
  <si>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</si>
  <si>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</si>
  <si>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</si>
  <si>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</si>
  <si>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</si>
  <si>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</si>
  <si>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</si>
  <si>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</si>
  <si>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</si>
  <si>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</si>
  <si>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</si>
  <si>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</si>
  <si>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</si>
  <si>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</si>
  <si>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</si>
  <si>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</si>
  <si>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</si>
  <si>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</si>
  <si>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</si>
  <si>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</si>
  <si>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</si>
  <si>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</si>
  <si>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</si>
  <si>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</si>
  <si>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</si>
  <si>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</si>
  <si>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</si>
  <si>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</si>
  <si>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</si>
  <si>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</si>
  <si>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</si>
  <si>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</si>
  <si>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</si>
  <si>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</si>
  <si>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</si>
  <si>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</si>
  <si>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</si>
  <si>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</si>
  <si>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</si>
  <si>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</si>
  <si>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</si>
  <si>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</si>
  <si>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</si>
  <si>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</si>
  <si>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</si>
  <si>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</si>
  <si>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</si>
  <si>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</si>
  <si>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</si>
  <si>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</si>
  <si>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</si>
  <si>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</si>
  <si>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</si>
  <si>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</si>
  <si>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</si>
  <si>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</si>
  <si>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</si>
  <si>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</si>
  <si>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</si>
  <si>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</si>
  <si>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</si>
  <si>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</si>
  <si>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</si>
  <si>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</si>
  <si>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</si>
  <si>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</si>
  <si>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</si>
  <si>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</si>
  <si>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</si>
  <si>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</si>
  <si>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</si>
  <si>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</si>
  <si>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</si>
  <si>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</si>
  <si>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</si>
  <si>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</si>
  <si>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</si>
  <si>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</si>
  <si>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</si>
  <si>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</si>
  <si>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</si>
  <si>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</si>
  <si>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</si>
  <si>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</si>
  <si>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</si>
  <si>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</si>
  <si>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</si>
  <si>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</si>
  <si>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</si>
  <si>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</si>
  <si>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</si>
  <si>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</si>
  <si>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</si>
  <si>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</si>
  <si>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</si>
  <si>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</si>
  <si>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</si>
  <si>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</si>
  <si>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</si>
  <si>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</si>
  <si>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</si>
  <si>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</si>
  <si>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</si>
  <si>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</si>
  <si>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</si>
  <si>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</si>
  <si>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</si>
  <si>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</si>
  <si>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</si>
  <si>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</si>
  <si>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</si>
  <si>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</si>
  <si>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</si>
  <si>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</si>
  <si>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</si>
  <si>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</si>
  <si>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</si>
  <si>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</si>
  <si>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</si>
  <si>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</si>
  <si>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</si>
  <si>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</si>
  <si>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</si>
  <si>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</si>
  <si>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</si>
  <si>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</si>
  <si>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</si>
  <si>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</si>
  <si>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</si>
  <si>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</si>
  <si>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</si>
  <si>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</si>
  <si>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</si>
  <si>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</si>
  <si>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</si>
  <si>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</si>
  <si>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</si>
  <si>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</si>
  <si>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</si>
  <si>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</si>
  <si>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</si>
  <si>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</si>
  <si>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</si>
  <si>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</si>
  <si>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</si>
  <si>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</si>
  <si>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</si>
  <si>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</si>
  <si>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</si>
  <si>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</si>
  <si>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</si>
  <si>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</si>
  <si>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</si>
  <si>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</si>
  <si>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</si>
  <si>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</si>
  <si>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</si>
  <si>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</si>
  <si>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</si>
  <si>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</si>
  <si>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</si>
  <si>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</si>
  <si>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</si>
  <si>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</si>
  <si>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</si>
  <si>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</si>
  <si>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</si>
  <si>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</si>
  <si>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</si>
  <si>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</si>
  <si>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</si>
  <si>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</si>
  <si>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</si>
  <si>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</si>
  <si>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</si>
  <si>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</si>
  <si>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</si>
  <si>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</si>
  <si>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</si>
  <si>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</si>
  <si>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</si>
  <si>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</si>
  <si>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</si>
  <si>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</si>
  <si>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</si>
  <si>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</si>
  <si>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</si>
  <si>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</si>
  <si>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</si>
  <si>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</si>
  <si>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</si>
  <si>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</si>
  <si>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</si>
  <si>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</si>
  <si>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</si>
  <si>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</si>
  <si>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</si>
  <si>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</si>
  <si>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</si>
  <si>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</si>
  <si>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</si>
  <si>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</si>
  <si>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</si>
  <si>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</si>
  <si>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</si>
  <si>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</si>
  <si>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</si>
  <si>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</si>
  <si>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</si>
  <si>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</si>
  <si>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</si>
  <si>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</si>
  <si>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</si>
  <si>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</si>
  <si>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</si>
  <si>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</si>
  <si>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</si>
  <si>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</si>
  <si>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</si>
  <si>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</si>
  <si>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</si>
  <si>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</si>
  <si>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</si>
  <si>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</si>
  <si>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</si>
  <si>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</si>
  <si>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</si>
  <si>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</si>
  <si>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</si>
  <si>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</si>
  <si>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</si>
  <si>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</si>
  <si>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</si>
  <si>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</si>
  <si>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</si>
  <si>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</si>
  <si>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</si>
  <si>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</si>
  <si>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</si>
  <si>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</si>
  <si>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</si>
  <si>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</si>
  <si>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</si>
  <si>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</si>
  <si>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</si>
  <si>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</si>
  <si>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</si>
  <si>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</si>
  <si>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</si>
  <si>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</si>
  <si>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</si>
  <si>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</si>
  <si>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</si>
  <si>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</si>
  <si>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</si>
  <si>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</si>
  <si>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</si>
  <si>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</si>
  <si>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</si>
  <si>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</si>
  <si>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</si>
  <si>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</si>
  <si>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</si>
  <si>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</si>
  <si>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</si>
  <si>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</si>
  <si>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</si>
  <si>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</si>
  <si>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</si>
  <si>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</si>
  <si>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</si>
  <si>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</si>
  <si>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</si>
  <si>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</si>
  <si>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</si>
  <si>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</si>
  <si>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</si>
  <si>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</si>
  <si>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</si>
  <si>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</si>
  <si>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</si>
  <si>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</si>
  <si>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</si>
  <si>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</si>
  <si>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</si>
  <si>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</si>
  <si>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</si>
  <si>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</si>
  <si>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</si>
  <si>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</si>
  <si>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</si>
  <si>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</si>
  <si>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</si>
  <si>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</si>
  <si>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</si>
  <si>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</si>
  <si>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</si>
  <si>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</si>
  <si>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</si>
  <si>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</si>
  <si>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</si>
  <si>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</si>
  <si>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</si>
  <si>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</si>
  <si>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</si>
  <si>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</si>
  <si>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</si>
  <si>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</si>
  <si>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</si>
  <si>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</si>
  <si>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</si>
  <si>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</si>
  <si>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</si>
  <si>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</si>
  <si>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</si>
  <si>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</si>
  <si>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</si>
  <si>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</si>
  <si>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</si>
  <si>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</si>
  <si>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</si>
  <si>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</si>
  <si>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</si>
  <si>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</si>
  <si>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</si>
  <si>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</si>
  <si>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</si>
  <si>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</si>
  <si>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</si>
  <si>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</si>
  <si>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</si>
  <si>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</si>
  <si>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</si>
  <si>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</si>
  <si>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</si>
  <si>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</si>
  <si>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</si>
  <si>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</si>
  <si>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</si>
  <si>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</si>
  <si>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</si>
  <si>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</si>
  <si>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</si>
  <si>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</si>
  <si>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</si>
  <si>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</si>
  <si>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</si>
  <si>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</si>
  <si>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</si>
  <si>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</si>
  <si>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</si>
  <si>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</si>
  <si>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</si>
  <si>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</si>
  <si>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</si>
  <si>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</si>
  <si>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</si>
  <si>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</si>
  <si>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</si>
  <si>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</si>
  <si>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</si>
  <si>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</si>
  <si>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</si>
  <si>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</si>
  <si>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</si>
  <si>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</si>
  <si>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</si>
  <si>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</si>
  <si>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</si>
  <si>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</si>
  <si>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</si>
  <si>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</si>
  <si>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</si>
  <si>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</si>
  <si>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</si>
  <si>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</si>
  <si>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</si>
  <si>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</si>
  <si>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</si>
  <si>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</si>
  <si>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</si>
  <si>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</si>
  <si>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</si>
  <si>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</si>
  <si>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</si>
  <si>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</si>
  <si>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</si>
  <si>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</si>
  <si>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</si>
  <si>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</si>
  <si>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</si>
  <si>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</si>
  <si>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</si>
  <si>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</si>
  <si>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</si>
  <si>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</si>
  <si>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</si>
  <si>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</si>
  <si>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</si>
  <si>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</si>
  <si>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</si>
  <si>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</si>
  <si>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</si>
  <si>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</si>
  <si>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</si>
  <si>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</si>
  <si>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</si>
  <si>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</si>
  <si>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</si>
  <si>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</si>
  <si>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</si>
  <si>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</si>
  <si>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</si>
  <si>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</si>
  <si>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</si>
  <si>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</si>
  <si>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</si>
  <si>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</si>
  <si>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</si>
  <si>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</si>
  <si>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</si>
  <si>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</si>
  <si>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</si>
  <si>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</si>
  <si>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</si>
  <si>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</si>
  <si>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</si>
  <si>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</si>
  <si>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</si>
  <si>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</si>
  <si>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</si>
  <si>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</si>
  <si>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</si>
  <si>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</si>
  <si>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</si>
  <si>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</si>
  <si>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</si>
  <si>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</si>
  <si>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</si>
  <si>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</si>
  <si>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</si>
  <si>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</si>
  <si>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</si>
  <si>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</si>
  <si>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</si>
  <si>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</si>
  <si>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</si>
  <si>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</si>
  <si>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</si>
  <si>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</si>
  <si>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</si>
  <si>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</si>
  <si>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</si>
  <si>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</si>
  <si>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</si>
  <si>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</si>
  <si>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</si>
  <si>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</si>
  <si>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</si>
  <si>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</si>
  <si>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</si>
  <si>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</si>
  <si>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</si>
  <si>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</si>
  <si>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</si>
  <si>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</si>
  <si>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</si>
  <si>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</si>
  <si>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</si>
  <si>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</si>
  <si>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</si>
  <si>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</si>
  <si>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</si>
  <si>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</si>
  <si>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</si>
  <si>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</si>
  <si>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</si>
  <si>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</si>
  <si>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</si>
  <si>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</si>
  <si>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</si>
  <si>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</si>
  <si>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</si>
  <si>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</si>
  <si>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</si>
  <si>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</si>
  <si>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</si>
  <si>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</si>
  <si>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</si>
  <si>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</si>
  <si>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</si>
  <si>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</si>
  <si>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</si>
  <si>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</si>
  <si>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</si>
  <si>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</si>
  <si>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</si>
  <si>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</si>
  <si>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</si>
  <si>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</si>
  <si>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</si>
  <si>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</si>
  <si>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</si>
  <si>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</si>
  <si>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</si>
  <si>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</si>
  <si>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</si>
  <si>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</si>
  <si>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</si>
  <si>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</si>
  <si>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</si>
  <si>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</si>
  <si>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</si>
  <si>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</si>
  <si>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</si>
  <si>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</si>
  <si>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</si>
  <si>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</si>
  <si>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</si>
  <si>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</si>
  <si>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</si>
  <si>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</si>
  <si>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</si>
  <si>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</si>
  <si>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</si>
  <si>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</si>
  <si>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</si>
  <si>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</si>
  <si>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</si>
  <si>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</si>
  <si>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</si>
  <si>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</si>
  <si>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</si>
  <si>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</si>
  <si>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</si>
  <si>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</si>
  <si>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</si>
  <si>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</si>
  <si>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</si>
  <si>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</si>
  <si>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</si>
  <si>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</si>
  <si>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</si>
  <si>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</si>
  <si>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</si>
  <si>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</si>
  <si>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</si>
  <si>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</si>
  <si>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</si>
  <si>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</si>
  <si>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</si>
  <si>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</si>
  <si>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</si>
  <si>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</si>
  <si>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</si>
  <si>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</si>
  <si>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</si>
  <si>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</si>
  <si>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</si>
  <si>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</si>
  <si>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</si>
  <si>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</si>
  <si>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</si>
  <si>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</si>
  <si>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</si>
  <si>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</si>
  <si>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</si>
  <si>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</si>
  <si>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</si>
  <si>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</si>
  <si>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</si>
  <si>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</si>
  <si>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</si>
  <si>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</si>
  <si>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</si>
  <si>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</si>
  <si>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</si>
  <si>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</si>
  <si>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</si>
  <si>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</si>
  <si>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</si>
  <si>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</si>
  <si>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</si>
  <si>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</si>
  <si>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</si>
  <si>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</si>
  <si>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</si>
  <si>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</si>
  <si>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</si>
  <si>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</si>
  <si>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</si>
  <si>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</si>
  <si>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</si>
  <si>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</si>
  <si>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</si>
  <si>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</si>
  <si>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</si>
  <si>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</si>
  <si>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</si>
  <si>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</si>
  <si>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</si>
  <si>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</si>
  <si>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</si>
  <si>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</si>
  <si>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</si>
  <si>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</si>
  <si>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</si>
  <si>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</si>
  <si>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</si>
  <si>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</si>
  <si>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</si>
  <si>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</si>
  <si>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</si>
  <si>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</si>
  <si>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</si>
  <si>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</si>
  <si>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</si>
  <si>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</si>
  <si>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</si>
  <si>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</si>
  <si>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</si>
  <si>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</si>
  <si>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</si>
  <si>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</si>
  <si>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</si>
  <si>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</si>
  <si>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</si>
  <si>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</si>
  <si>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</si>
  <si>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</si>
  <si>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</si>
  <si>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</si>
  <si>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</si>
  <si>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</si>
  <si>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</si>
  <si>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</si>
  <si>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</si>
  <si>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</si>
  <si>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</si>
  <si>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</si>
  <si>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</si>
  <si>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</si>
  <si>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</si>
  <si>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</si>
  <si>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</si>
  <si>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</si>
  <si>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</si>
  <si>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</si>
  <si>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</si>
  <si>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</si>
  <si>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</si>
  <si>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</si>
  <si>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</si>
  <si>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</si>
  <si>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</si>
  <si>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</si>
  <si>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</si>
  <si>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</si>
  <si>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</si>
  <si>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</si>
  <si>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</si>
  <si>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</si>
  <si>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</si>
  <si>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</si>
  <si>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</si>
  <si>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</si>
  <si>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</si>
  <si>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</si>
  <si>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</si>
  <si>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</si>
  <si>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</si>
  <si>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</si>
  <si>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</si>
  <si>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</si>
  <si>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</si>
  <si>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</si>
  <si>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</si>
  <si>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</si>
  <si>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</si>
  <si>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</si>
  <si>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</si>
  <si>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</si>
  <si>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</si>
  <si>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</si>
  <si>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</si>
  <si>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</si>
  <si>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</si>
  <si>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</si>
  <si>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</si>
  <si>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</si>
  <si>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</si>
  <si>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</si>
  <si>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</si>
  <si>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</si>
  <si>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</si>
  <si>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</si>
  <si>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</si>
  <si>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</si>
  <si>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</si>
  <si>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</si>
  <si>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</si>
  <si>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</si>
  <si>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</si>
  <si>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</si>
  <si>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</si>
  <si>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</si>
  <si>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</si>
  <si>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</si>
  <si>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</si>
  <si>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</si>
  <si>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</si>
  <si>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</si>
  <si>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</si>
  <si>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</si>
  <si>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</si>
  <si>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</si>
  <si>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</si>
  <si>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</si>
  <si>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</si>
  <si>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</si>
  <si>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</si>
  <si>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</si>
  <si>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</si>
  <si>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</si>
  <si>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</si>
  <si>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</si>
  <si>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</si>
  <si>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</si>
  <si>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</si>
  <si>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</si>
  <si>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</si>
  <si>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</si>
  <si>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</si>
  <si>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</si>
  <si>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</si>
  <si>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</si>
  <si>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</si>
  <si>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</si>
  <si>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</si>
  <si>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</si>
  <si>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</si>
  <si>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</si>
  <si>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</si>
  <si>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</si>
  <si>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</si>
  <si>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</si>
  <si>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</si>
  <si>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</si>
  <si>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</si>
  <si>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</si>
  <si>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</si>
  <si>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</si>
  <si>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</si>
  <si>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</si>
  <si>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</si>
  <si>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</si>
  <si>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</si>
  <si>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</si>
  <si>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</si>
  <si>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</si>
  <si>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</si>
  <si>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</si>
  <si>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</si>
  <si>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</si>
  <si>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</si>
  <si>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</si>
  <si>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</si>
  <si>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</si>
  <si>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</si>
  <si>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</si>
  <si>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</si>
  <si>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</si>
  <si>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</si>
  <si>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</si>
  <si>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</si>
  <si>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</si>
  <si>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</si>
  <si>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</si>
  <si>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</si>
  <si>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</si>
  <si>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</si>
  <si>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</si>
  <si>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</si>
  <si>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</si>
  <si>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</si>
  <si>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</si>
  <si>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</si>
  <si>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</si>
  <si>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</si>
  <si>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</si>
  <si>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</si>
  <si>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</si>
  <si>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</si>
  <si>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</si>
  <si>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</si>
  <si>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</si>
  <si>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</si>
  <si>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</si>
  <si>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</si>
  <si>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</si>
  <si>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</si>
  <si>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</si>
  <si>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</si>
  <si>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</si>
  <si>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</si>
  <si>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</si>
  <si>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</si>
  <si>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</si>
  <si>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</si>
  <si>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</si>
  <si>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</si>
  <si>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</si>
  <si>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</si>
  <si>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</si>
  <si>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</si>
  <si>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</si>
  <si>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</si>
  <si>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</si>
  <si>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</si>
  <si>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</si>
  <si>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</si>
  <si>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</si>
  <si>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</si>
  <si>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</si>
  <si>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</si>
  <si>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</si>
  <si>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</si>
  <si>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</si>
  <si>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</si>
  <si>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</si>
  <si>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</si>
  <si>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</si>
  <si>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</si>
  <si>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</si>
  <si>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</si>
  <si>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</si>
  <si>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</si>
  <si>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</si>
  <si>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</si>
  <si>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</si>
  <si>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</si>
  <si>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</si>
  <si>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</si>
  <si>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</si>
  <si>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</si>
  <si>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</si>
  <si>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</si>
  <si>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</si>
  <si>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</si>
  <si>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</si>
  <si>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</si>
  <si>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</si>
  <si>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</si>
  <si>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</si>
  <si>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</si>
  <si>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</si>
  <si>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</si>
  <si>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</si>
  <si>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</si>
  <si>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</si>
  <si>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</si>
  <si>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</si>
  <si>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</si>
  <si>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</si>
  <si>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</si>
  <si>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</si>
  <si>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</si>
  <si>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</si>
  <si>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</si>
  <si>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</si>
  <si>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</si>
  <si>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</si>
  <si>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</si>
  <si>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</si>
  <si>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</si>
  <si>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</si>
  <si>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</si>
  <si>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</si>
  <si>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</si>
  <si>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</si>
  <si>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</si>
  <si>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</si>
  <si>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</si>
  <si>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</si>
  <si>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</si>
  <si>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</si>
  <si>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</si>
  <si>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</si>
  <si>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</si>
  <si>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</si>
  <si>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</si>
  <si>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</si>
  <si>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</si>
  <si>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</si>
  <si>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</si>
  <si>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</si>
  <si>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</si>
  <si>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</si>
  <si>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</si>
  <si>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</si>
  <si>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</si>
  <si>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</si>
  <si>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</si>
  <si>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</si>
  <si>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</si>
  <si>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</si>
  <si>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</si>
  <si>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</si>
  <si>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</si>
  <si>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</si>
  <si>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</si>
  <si>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</si>
  <si>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</si>
  <si>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</si>
  <si>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</si>
  <si>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</si>
  <si>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</si>
  <si>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</si>
  <si>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</si>
  <si>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</si>
  <si>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</si>
  <si>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</si>
  <si>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</si>
  <si>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</si>
  <si>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</si>
  <si>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</si>
  <si>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</si>
  <si>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</si>
  <si>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</si>
  <si>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</si>
  <si>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</si>
  <si>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</si>
  <si>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</si>
  <si>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</si>
  <si>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</si>
  <si>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</si>
  <si>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</si>
  <si>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</si>
  <si>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</si>
  <si>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</si>
  <si>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</si>
  <si>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</si>
  <si>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</si>
  <si>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</si>
  <si>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</si>
  <si>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</si>
  <si>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</si>
  <si>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</si>
  <si>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</si>
  <si>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</si>
  <si>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</si>
  <si>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</si>
  <si>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</si>
  <si>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</si>
  <si>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</si>
  <si>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</si>
  <si>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</si>
  <si>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</si>
  <si>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</si>
  <si>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</si>
  <si>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</si>
  <si>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</si>
  <si>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</si>
  <si>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</si>
  <si>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</si>
  <si>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</si>
  <si>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</si>
  <si>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</si>
  <si>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</si>
  <si>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</si>
  <si>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</si>
  <si>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</si>
  <si>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</si>
  <si>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</si>
  <si>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</si>
  <si>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</si>
  <si>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</si>
  <si>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</si>
  <si>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</si>
  <si>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</si>
  <si>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</si>
  <si>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</si>
  <si>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</si>
  <si>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</si>
  <si>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</si>
  <si>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</si>
  <si>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</si>
  <si>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</si>
  <si>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</si>
  <si>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</si>
  <si>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</si>
  <si>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</si>
  <si>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</si>
  <si>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</si>
  <si>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</si>
  <si>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</si>
  <si>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</si>
  <si>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</si>
  <si>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</si>
  <si>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</si>
  <si>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</si>
  <si>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</si>
  <si>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</si>
  <si>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</si>
  <si>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</si>
  <si>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</si>
  <si>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</si>
  <si>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</si>
  <si>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</si>
  <si>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</si>
  <si>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</si>
  <si>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</si>
  <si>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</si>
  <si>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</si>
  <si>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</si>
  <si>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</si>
  <si>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</si>
  <si>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</si>
  <si>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</si>
  <si>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</si>
  <si>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</si>
  <si>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</si>
  <si>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</si>
  <si>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</si>
  <si>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</si>
  <si>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</si>
  <si>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</si>
  <si>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</si>
  <si>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</si>
  <si>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</si>
  <si>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</si>
  <si>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</si>
  <si>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</si>
  <si>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</si>
  <si>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</si>
  <si>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</si>
  <si>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</si>
  <si>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</si>
  <si>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</si>
  <si>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</si>
  <si>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</si>
  <si>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</si>
  <si>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</si>
  <si>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</si>
  <si>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</si>
  <si>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</si>
  <si>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</si>
  <si>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</si>
  <si>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</si>
  <si>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</si>
  <si>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</si>
  <si>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</si>
  <si>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</si>
  <si>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</si>
  <si>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</si>
  <si>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</si>
  <si>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</si>
  <si>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</si>
  <si>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</si>
  <si>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</si>
  <si>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</si>
  <si>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</si>
  <si>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</si>
  <si>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</si>
  <si>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</si>
  <si>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</si>
  <si>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</si>
  <si>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</si>
  <si>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</si>
  <si>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</si>
  <si>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</si>
  <si>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</si>
  <si>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</si>
  <si>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</si>
  <si>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</si>
  <si>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</si>
  <si>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</si>
  <si>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</si>
  <si>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</si>
  <si>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</si>
  <si>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</si>
  <si>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</si>
  <si>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</si>
  <si>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</si>
  <si>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</si>
  <si>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</si>
  <si>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</si>
  <si>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</si>
  <si>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</si>
  <si>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</si>
  <si>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</si>
  <si>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</si>
  <si>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</si>
  <si>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</si>
  <si>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</si>
  <si>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</si>
  <si>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</si>
  <si>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</si>
  <si>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</si>
  <si>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</si>
  <si>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</si>
  <si>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</si>
  <si>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</si>
  <si>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</si>
  <si>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</si>
  <si>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</si>
  <si>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</si>
  <si>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</si>
  <si>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</si>
  <si>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</si>
  <si>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</si>
  <si>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</si>
  <si>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</si>
  <si>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</si>
  <si>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</si>
  <si>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</si>
  <si>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</si>
  <si>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</si>
  <si>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</si>
  <si>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</si>
  <si>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</si>
  <si>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</si>
  <si>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</si>
  <si>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</si>
  <si>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</si>
  <si>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</si>
  <si>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</si>
  <si>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</si>
  <si>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</si>
  <si>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</si>
  <si>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</si>
  <si>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</si>
  <si>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</si>
  <si>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</si>
  <si>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</si>
  <si>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</si>
  <si>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</si>
  <si>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</si>
  <si>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</si>
  <si>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</si>
  <si>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</si>
  <si>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</si>
  <si>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</si>
  <si>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</si>
  <si>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</si>
  <si>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</si>
  <si>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</si>
  <si>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</si>
  <si>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</si>
  <si>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</si>
  <si>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</si>
  <si>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</si>
  <si>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</si>
  <si>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</si>
  <si>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</si>
  <si>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</si>
  <si>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</si>
  <si>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</si>
  <si>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</si>
  <si>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</si>
  <si>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</si>
  <si>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</si>
  <si>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</si>
  <si>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</si>
  <si>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</si>
  <si>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</si>
  <si>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</si>
  <si>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</si>
  <si>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</si>
  <si>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</si>
  <si>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</si>
  <si>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</si>
  <si>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</si>
  <si>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</si>
  <si>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</si>
  <si>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</si>
  <si>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</si>
  <si>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</si>
  <si>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</si>
  <si>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</si>
  <si>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</si>
  <si>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</si>
  <si>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</si>
  <si>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</si>
  <si>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</si>
  <si>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</si>
  <si>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</si>
  <si>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</si>
  <si>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</si>
  <si>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</si>
  <si>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</si>
  <si>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</si>
  <si>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</si>
  <si>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</si>
  <si>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</si>
  <si>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</si>
  <si>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</si>
  <si>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</si>
  <si>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</si>
  <si>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</si>
  <si>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</si>
  <si>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</si>
  <si>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</si>
  <si>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</si>
  <si>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</si>
  <si>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</si>
  <si>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</si>
  <si>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</si>
  <si>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</si>
  <si>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</si>
  <si>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</si>
  <si>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</si>
  <si>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</si>
  <si>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</si>
  <si>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</si>
  <si>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</si>
  <si>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</si>
  <si>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</si>
  <si>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</si>
  <si>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</si>
  <si>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</si>
  <si>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</si>
  <si>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</si>
  <si>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</si>
  <si>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</si>
  <si>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</si>
  <si>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</si>
  <si>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</si>
  <si>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</si>
  <si>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</si>
  <si>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</si>
  <si>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</si>
  <si>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</si>
  <si>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</si>
  <si>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</si>
  <si>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</si>
  <si>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</si>
  <si>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</si>
  <si>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</si>
  <si>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</si>
  <si>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</si>
  <si>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</si>
  <si>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</si>
  <si>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</si>
  <si>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</si>
  <si>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</si>
  <si>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</si>
  <si>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</si>
  <si>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</si>
  <si>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</si>
  <si>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</si>
  <si>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</si>
  <si>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</si>
  <si>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</si>
  <si>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</si>
  <si>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</si>
  <si>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</si>
  <si>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</si>
  <si>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</si>
  <si>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</si>
  <si>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</si>
  <si>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</si>
  <si>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</si>
  <si>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</si>
  <si>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</si>
  <si>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</si>
  <si>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</si>
  <si>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</si>
  <si>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</si>
  <si>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</si>
  <si>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</si>
  <si>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</si>
  <si>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</si>
  <si>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</si>
  <si>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</si>
  <si>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</si>
  <si>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</si>
  <si>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</si>
  <si>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</si>
  <si>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</si>
  <si>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</si>
  <si>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</si>
  <si>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</si>
  <si>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</si>
  <si>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</si>
  <si>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</si>
  <si>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</si>
  <si>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</si>
  <si>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</si>
  <si>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</si>
  <si>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</si>
  <si>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</si>
  <si>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</si>
  <si>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</si>
  <si>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</si>
  <si>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</si>
  <si>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</si>
  <si>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</si>
  <si>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</si>
  <si>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</si>
  <si>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</si>
  <si>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</si>
  <si>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</si>
  <si>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</si>
  <si>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</si>
  <si>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</si>
  <si>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</si>
  <si>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</si>
  <si>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</si>
  <si>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</si>
  <si>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</si>
  <si>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</si>
  <si>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</si>
  <si>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</si>
  <si>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</si>
  <si>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</si>
  <si>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</si>
  <si>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</si>
  <si>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</si>
  <si>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</si>
  <si>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</si>
  <si>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</si>
  <si>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</si>
  <si>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</si>
  <si>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</si>
  <si>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</si>
  <si>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</si>
  <si>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</si>
  <si>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</si>
  <si>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</si>
  <si>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</si>
  <si>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</si>
  <si>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</si>
  <si>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</si>
  <si>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</si>
  <si>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</si>
  <si>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</si>
  <si>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</si>
  <si>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</si>
  <si>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</si>
  <si>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</si>
  <si>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</si>
  <si>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</si>
  <si>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</si>
  <si>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</si>
  <si>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</si>
  <si>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</si>
  <si>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</si>
  <si>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</si>
  <si>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</si>
  <si>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</si>
  <si>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</si>
  <si>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</si>
  <si>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</si>
  <si>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</si>
  <si>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</si>
  <si>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</si>
  <si>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</si>
  <si>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</si>
  <si>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</si>
  <si>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</si>
  <si>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</si>
  <si>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</si>
  <si>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</si>
  <si>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</si>
  <si>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</si>
  <si>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</si>
  <si>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</si>
  <si>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</si>
  <si>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</si>
  <si>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</si>
  <si>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</si>
  <si>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</si>
  <si>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</si>
  <si>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</si>
  <si>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</si>
  <si>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</si>
  <si>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</si>
  <si>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</si>
  <si>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</si>
  <si>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</si>
  <si>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</si>
  <si>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</si>
  <si>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</si>
  <si>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</si>
  <si>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</si>
  <si>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</si>
  <si>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</si>
  <si>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</si>
  <si>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</si>
  <si>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</si>
  <si>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</si>
  <si>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</si>
  <si>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</si>
  <si>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</si>
  <si>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</si>
  <si>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</si>
  <si>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</si>
  <si>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</si>
  <si>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</si>
  <si>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</si>
  <si>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</si>
  <si>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</si>
  <si>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</si>
  <si>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</si>
  <si>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</si>
  <si>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</si>
  <si>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</si>
  <si>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</si>
  <si>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</si>
  <si>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</si>
  <si>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</si>
  <si>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</si>
  <si>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</si>
  <si>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</si>
  <si>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</si>
  <si>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</si>
  <si>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</si>
  <si>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</si>
  <si>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</si>
  <si>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</si>
  <si>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</si>
  <si>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</si>
  <si>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</si>
  <si>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</si>
  <si>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</si>
  <si>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</si>
  <si>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</si>
  <si>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</si>
  <si>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</si>
  <si>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</si>
  <si>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</si>
  <si>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</si>
  <si>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</si>
  <si>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</si>
  <si>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</si>
  <si>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</si>
  <si>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</si>
  <si>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</si>
  <si>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</si>
  <si>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</si>
  <si>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</si>
  <si>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</si>
  <si>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</si>
  <si>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</si>
  <si>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</si>
  <si>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</si>
  <si>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</si>
  <si>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</si>
  <si>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</si>
  <si>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</si>
  <si>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</si>
  <si>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</si>
  <si>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</si>
  <si>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</si>
  <si>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</si>
  <si>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</si>
  <si>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</si>
  <si>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</si>
  <si>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</si>
  <si>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</si>
  <si>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</si>
  <si>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</si>
  <si>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</si>
  <si>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</si>
  <si>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</si>
  <si>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</si>
  <si>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</si>
  <si>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</si>
  <si>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</si>
  <si>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</si>
  <si>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</si>
  <si>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</si>
  <si>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</si>
  <si>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</si>
  <si>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</si>
  <si>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</si>
  <si>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</si>
  <si>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</si>
  <si>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</si>
  <si>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</si>
  <si>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</si>
  <si>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</si>
  <si>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</si>
  <si>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</si>
  <si>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</si>
  <si>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</si>
  <si>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</si>
  <si>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</si>
  <si>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</si>
  <si>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</si>
  <si>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</si>
  <si>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</si>
  <si>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</si>
  <si>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</si>
  <si>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</si>
  <si>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</si>
  <si>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</si>
  <si>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</si>
  <si>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</si>
  <si>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</si>
  <si>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</si>
  <si>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</si>
  <si>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</si>
  <si>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</si>
  <si>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</si>
  <si>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</si>
  <si>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</si>
  <si>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</si>
  <si>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</si>
  <si>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</si>
  <si>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</si>
  <si>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</si>
  <si>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</si>
  <si>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</si>
  <si>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</si>
  <si>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</si>
  <si>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</si>
  <si>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</si>
  <si>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</si>
  <si>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</si>
  <si>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</si>
  <si>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</si>
  <si>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</si>
  <si>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</si>
  <si>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</si>
  <si>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</si>
  <si>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</si>
  <si>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</si>
  <si>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</si>
  <si>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</si>
  <si>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</si>
  <si>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</si>
  <si>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</si>
  <si>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</si>
  <si>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</si>
  <si>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</si>
  <si>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</si>
  <si>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</si>
  <si>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</si>
  <si>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</si>
  <si>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</si>
  <si>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</si>
  <si>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</si>
  <si>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</si>
  <si>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</si>
  <si>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</si>
  <si>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</si>
  <si>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</si>
  <si>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</si>
  <si>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</si>
  <si>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</si>
  <si>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</si>
  <si>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</si>
  <si>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</si>
  <si>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</si>
  <si>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</si>
  <si>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</si>
  <si>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</si>
  <si>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</si>
  <si>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</si>
  <si>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</si>
  <si>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</si>
  <si>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</si>
  <si>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</si>
  <si>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</si>
  <si>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</si>
  <si>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</si>
  <si>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</si>
  <si>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</si>
  <si>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</si>
  <si>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</si>
  <si>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</si>
  <si>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</si>
  <si>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</si>
  <si>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</si>
  <si>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</si>
  <si>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</si>
  <si>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</si>
  <si>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</si>
  <si>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</si>
  <si>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</si>
  <si>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</si>
  <si>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</si>
  <si>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</si>
  <si>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</si>
  <si>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</si>
  <si>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</si>
  <si>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</si>
  <si>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</si>
  <si>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</si>
  <si>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</si>
  <si>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</si>
  <si>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</si>
  <si>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</si>
  <si>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</si>
  <si>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</si>
  <si>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</si>
  <si>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</si>
  <si>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</si>
  <si>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</si>
  <si>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</si>
  <si>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</si>
  <si>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</si>
  <si>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</si>
  <si>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</si>
  <si>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</si>
  <si>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</si>
  <si>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</si>
  <si>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</si>
  <si>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</si>
  <si>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</si>
  <si>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</si>
  <si>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</si>
  <si>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</si>
  <si>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</si>
  <si>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</si>
  <si>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</si>
  <si>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</si>
  <si>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</si>
  <si>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</si>
  <si>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</si>
  <si>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</si>
  <si>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</si>
  <si>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</si>
  <si>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</si>
  <si>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</si>
  <si>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</si>
  <si>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</si>
  <si>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</si>
  <si>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</si>
  <si>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</si>
  <si>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</si>
  <si>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</si>
  <si>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</si>
  <si>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</si>
  <si>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</si>
  <si>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</si>
  <si>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</si>
  <si>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</si>
  <si>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</si>
  <si>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</si>
  <si>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</si>
  <si>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</si>
  <si>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</si>
  <si>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</si>
  <si>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</si>
  <si>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</si>
  <si>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</si>
  <si>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</si>
  <si>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</si>
  <si>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</si>
  <si>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</si>
  <si>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</si>
  <si>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</si>
  <si>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</si>
  <si>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</si>
  <si>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</si>
  <si>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</si>
  <si>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</si>
  <si>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</si>
  <si>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</si>
  <si>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</si>
  <si>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</si>
  <si>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</si>
  <si>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</si>
  <si>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</si>
  <si>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</si>
  <si>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</si>
  <si>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</si>
  <si>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</si>
  <si>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</si>
  <si>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</si>
  <si>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</si>
  <si>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</si>
  <si>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</si>
  <si>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</si>
  <si>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</si>
  <si>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</si>
  <si>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</si>
  <si>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</si>
  <si>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</si>
  <si>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</si>
  <si>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</si>
  <si>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</si>
  <si>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</si>
  <si>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</si>
  <si>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</si>
  <si>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</si>
  <si>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</si>
  <si>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</si>
  <si>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</si>
  <si>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</si>
  <si>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</si>
  <si>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</si>
  <si>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</si>
  <si>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</si>
  <si>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</si>
  <si>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</si>
  <si>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</si>
  <si>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</si>
  <si>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</si>
  <si>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</si>
  <si>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</si>
  <si>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</si>
  <si>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</si>
  <si>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</si>
  <si>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</si>
  <si>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</si>
  <si>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</si>
  <si>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</si>
  <si>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</si>
  <si>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</si>
  <si>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</si>
  <si>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</si>
  <si>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</si>
  <si>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</si>
  <si>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</si>
  <si>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</si>
  <si>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</si>
  <si>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</si>
  <si>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</si>
  <si>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</si>
  <si>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</si>
  <si>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</si>
  <si>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</si>
  <si>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</si>
  <si>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</si>
  <si>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</si>
  <si>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</si>
  <si>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</si>
  <si>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</si>
  <si>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</si>
  <si>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</si>
  <si>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</si>
  <si>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</si>
  <si>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</si>
  <si>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</si>
  <si>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</si>
  <si>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</si>
  <si>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</si>
  <si>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</si>
  <si>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</si>
  <si>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</si>
  <si>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</si>
  <si>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</si>
  <si>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</si>
  <si>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</si>
  <si>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</si>
  <si>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</si>
  <si>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</si>
  <si>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</si>
  <si>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</si>
  <si>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</si>
  <si>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</si>
  <si>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</si>
  <si>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</si>
  <si>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</si>
  <si>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</si>
  <si>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</si>
  <si>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</si>
  <si>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</si>
  <si>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</si>
  <si>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</si>
  <si>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</si>
  <si>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</si>
  <si>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</si>
  <si>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</si>
  <si>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</si>
  <si>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</si>
  <si>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</si>
  <si>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</si>
  <si>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</si>
  <si>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</si>
  <si>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</si>
  <si>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</si>
  <si>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</si>
  <si>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</si>
  <si>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</si>
  <si>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</si>
  <si>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</si>
  <si>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</si>
  <si>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</si>
  <si>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</si>
  <si>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</si>
  <si>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</si>
  <si>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</si>
  <si>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</si>
  <si>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</si>
  <si>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</si>
  <si>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</si>
  <si>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</si>
  <si>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</si>
  <si>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</si>
  <si>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</si>
  <si>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</si>
  <si>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</si>
  <si>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</si>
  <si>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</si>
  <si>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</si>
  <si>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</si>
  <si>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</si>
  <si>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</si>
  <si>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</si>
  <si>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</si>
  <si>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</si>
  <si>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</si>
  <si>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</si>
  <si>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</si>
  <si>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</si>
  <si>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</si>
  <si>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</si>
  <si>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</si>
  <si>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</si>
  <si>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</si>
  <si>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</si>
  <si>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</si>
  <si>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</si>
  <si>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</si>
  <si>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</si>
  <si>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</si>
  <si>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</si>
  <si>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</si>
  <si>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</si>
  <si>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</si>
  <si>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</si>
  <si>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</si>
  <si>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</si>
  <si>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</si>
  <si>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</si>
  <si>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</si>
  <si>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</si>
  <si>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</si>
  <si>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</si>
  <si>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</si>
  <si>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</si>
  <si>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</si>
  <si>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</si>
  <si>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</si>
  <si>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</si>
  <si>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</si>
  <si>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</si>
  <si>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</si>
  <si>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</si>
  <si>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</si>
  <si>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</si>
  <si>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</si>
  <si>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</si>
  <si>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</si>
  <si>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</si>
  <si>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</si>
  <si>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</si>
  <si>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</si>
  <si>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</si>
  <si>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</si>
  <si>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</si>
  <si>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</si>
  <si>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</si>
  <si>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</si>
  <si>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</si>
  <si>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</si>
  <si>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</si>
  <si>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</si>
  <si>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</si>
  <si>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</si>
  <si>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</si>
  <si>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</si>
  <si>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</si>
  <si>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</si>
  <si>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</si>
  <si>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</si>
  <si>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</si>
  <si>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</si>
  <si>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</si>
  <si>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</si>
  <si>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</si>
  <si>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</si>
  <si>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</si>
  <si>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</si>
  <si>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</si>
  <si>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</si>
  <si>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</si>
  <si>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</si>
  <si>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</si>
  <si>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</si>
  <si>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</si>
  <si>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</si>
  <si>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</si>
  <si>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</si>
  <si>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</si>
  <si>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</si>
  <si>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</si>
  <si>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</si>
  <si>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</si>
  <si>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</si>
  <si>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</si>
  <si>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</si>
  <si>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</si>
  <si>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</si>
  <si>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</si>
  <si>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</si>
  <si>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</si>
  <si>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</si>
  <si>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</si>
  <si>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</si>
  <si>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</si>
  <si>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</si>
  <si>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</si>
  <si>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</si>
  <si>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</si>
  <si>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</si>
  <si>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</si>
  <si>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</si>
  <si>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</si>
  <si>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</si>
  <si>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</si>
  <si>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</si>
  <si>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</si>
  <si>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</si>
  <si>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</si>
  <si>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</si>
  <si>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</si>
  <si>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</si>
  <si>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</si>
  <si>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</si>
  <si>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</si>
  <si>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</si>
  <si>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</si>
  <si>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</si>
  <si>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</si>
  <si>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</si>
  <si>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</si>
  <si>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</si>
  <si>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</si>
  <si>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</si>
  <si>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</si>
  <si>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</si>
  <si>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</si>
  <si>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</si>
  <si>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</si>
  <si>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</si>
  <si>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</si>
  <si>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</si>
  <si>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</si>
  <si>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</si>
  <si>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</si>
  <si>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</si>
  <si>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</si>
  <si>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</si>
  <si>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</si>
  <si>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</si>
  <si>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</si>
  <si>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</si>
  <si>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</si>
  <si>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</si>
  <si>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</si>
  <si>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</si>
  <si>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</si>
  <si>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</si>
  <si>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</si>
  <si>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</si>
  <si>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</si>
  <si>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</si>
  <si>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</si>
  <si>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</si>
  <si>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</si>
  <si>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</si>
  <si>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</si>
  <si>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</si>
  <si>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</si>
  <si>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</si>
  <si>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</si>
  <si>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</si>
  <si>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</si>
  <si>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</si>
  <si>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</si>
  <si>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</si>
  <si>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</si>
  <si>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</si>
  <si>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</si>
  <si>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</si>
  <si>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</si>
  <si>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</si>
  <si>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</si>
  <si>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</si>
  <si>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</si>
  <si>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</si>
  <si>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</si>
  <si>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</si>
  <si>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</si>
  <si>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</si>
  <si>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</si>
  <si>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</si>
  <si>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</si>
  <si>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</si>
  <si>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</si>
  <si>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</si>
  <si>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</si>
  <si>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</si>
  <si>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</si>
  <si>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</si>
  <si>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</si>
  <si>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</si>
  <si>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</si>
  <si>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</si>
  <si>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</si>
  <si>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</si>
  <si>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</si>
  <si>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</si>
  <si>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</si>
  <si>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</si>
  <si>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</si>
  <si>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</si>
  <si>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</si>
  <si>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</si>
  <si>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</si>
  <si>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</si>
  <si>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</si>
  <si>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</si>
  <si>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</si>
  <si>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</si>
  <si>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</si>
  <si>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</si>
  <si>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</si>
  <si>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</si>
  <si>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</si>
  <si>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</si>
  <si>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</si>
  <si>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</si>
  <si>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</si>
  <si>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</si>
  <si>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</si>
  <si>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</si>
  <si>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</si>
  <si>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</si>
  <si>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</si>
  <si>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</si>
  <si>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</si>
  <si>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</si>
  <si>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</si>
  <si>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</si>
  <si>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</si>
  <si>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</si>
  <si>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</si>
  <si>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</si>
  <si>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</si>
  <si>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</si>
  <si>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</si>
  <si>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</si>
  <si>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</si>
  <si>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</si>
  <si>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</si>
  <si>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</si>
  <si>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</si>
  <si>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</si>
  <si>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</si>
  <si>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</si>
  <si>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</si>
  <si>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</si>
  <si>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</si>
  <si>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</si>
  <si>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</si>
  <si>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</si>
  <si>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</si>
  <si>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</si>
  <si>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</si>
  <si>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</si>
  <si>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</si>
  <si>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</si>
  <si>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</si>
  <si>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</si>
  <si>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</si>
  <si>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</si>
  <si>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</si>
  <si>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</si>
  <si>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</si>
  <si>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</si>
  <si>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</si>
  <si>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</si>
  <si>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</si>
  <si>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</si>
  <si>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</si>
  <si>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</si>
  <si>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</si>
  <si>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</si>
  <si>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</si>
  <si>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</si>
  <si>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</si>
  <si>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</si>
  <si>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</si>
  <si>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</si>
  <si>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</si>
  <si>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</si>
  <si>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</si>
  <si>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</si>
  <si>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</si>
  <si>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</si>
  <si>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</si>
  <si>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</si>
  <si>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</si>
  <si>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</si>
  <si>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</si>
  <si>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</si>
  <si>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</si>
  <si>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</si>
  <si>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</si>
  <si>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</si>
  <si>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</si>
  <si>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</si>
  <si>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</si>
  <si>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</si>
  <si>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</si>
  <si>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</si>
  <si>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</si>
  <si>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</si>
  <si>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</si>
  <si>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</si>
  <si>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</si>
  <si>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</si>
  <si>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</si>
  <si>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</si>
  <si>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</si>
  <si>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</si>
  <si>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</si>
  <si>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</si>
  <si>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</si>
  <si>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</si>
  <si>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</si>
  <si>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</si>
  <si>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</si>
  <si>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</si>
  <si>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</si>
  <si>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</si>
  <si>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</si>
  <si>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</si>
  <si>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</si>
  <si>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</si>
  <si>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</si>
  <si>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</si>
  <si>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</si>
  <si>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</si>
  <si>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</si>
  <si>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</si>
  <si>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</si>
  <si>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</si>
  <si>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</si>
  <si>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</si>
  <si>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</si>
  <si>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</si>
  <si>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</si>
  <si>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</si>
  <si>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</si>
  <si>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</si>
  <si>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</si>
  <si>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</si>
  <si>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</si>
  <si>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</si>
  <si>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</si>
  <si>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</si>
  <si>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</si>
  <si>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</si>
  <si>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</si>
  <si>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</si>
  <si>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</si>
  <si>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</si>
  <si>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</si>
  <si>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</si>
  <si>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</si>
  <si>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</si>
  <si>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</si>
  <si>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</si>
  <si>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</si>
  <si>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</si>
  <si>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</si>
  <si>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</si>
  <si>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</si>
  <si>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</si>
  <si>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</si>
  <si>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</si>
  <si>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</si>
  <si>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</si>
  <si>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</si>
  <si>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</si>
  <si>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</si>
  <si>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</si>
  <si>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</si>
  <si>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</si>
  <si>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</si>
  <si>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</si>
  <si>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</si>
  <si>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</si>
  <si>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</si>
  <si>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</si>
  <si>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</si>
  <si>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</si>
  <si>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</si>
  <si>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</si>
  <si>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</si>
  <si>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</si>
  <si>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</si>
  <si>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</si>
  <si>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</si>
  <si>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</si>
  <si>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</si>
  <si>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</si>
  <si>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</si>
  <si>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</si>
  <si>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</si>
  <si>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</si>
  <si>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</si>
  <si>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</si>
  <si>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</si>
  <si>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</si>
  <si>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</si>
  <si>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</si>
  <si>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</si>
  <si>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</si>
  <si>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</si>
  <si>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</si>
  <si>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</si>
  <si>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</si>
  <si>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</si>
  <si>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</si>
  <si>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</si>
  <si>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</si>
  <si>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</si>
  <si>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</si>
  <si>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</si>
  <si>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</si>
  <si>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</si>
  <si>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</si>
  <si>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</si>
  <si>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</si>
  <si>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</si>
  <si>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</si>
  <si>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</si>
  <si>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</si>
  <si>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</si>
  <si>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</si>
  <si>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</si>
  <si>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</si>
  <si>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</si>
  <si>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</si>
  <si>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</si>
  <si>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</si>
  <si>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</si>
  <si>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</si>
  <si>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</si>
  <si>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</si>
  <si>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</si>
  <si>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</si>
  <si>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</si>
  <si>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</si>
  <si>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</si>
  <si>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</si>
  <si>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</si>
  <si>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</si>
  <si>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</si>
  <si>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</si>
  <si>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</si>
  <si>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</si>
  <si>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</si>
  <si>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</si>
  <si>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</si>
  <si>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</si>
  <si>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</si>
  <si>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</si>
  <si>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</si>
  <si>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</si>
  <si>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</si>
  <si>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</si>
  <si>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</si>
  <si>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</si>
  <si>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</si>
  <si>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</si>
  <si>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</si>
  <si>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</si>
  <si>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</si>
  <si>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</si>
  <si>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</si>
  <si>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</si>
  <si>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</si>
  <si>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</si>
  <si>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</si>
  <si>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</si>
  <si>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</si>
  <si>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</si>
  <si>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</si>
  <si>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</si>
  <si>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</si>
  <si>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</si>
  <si>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</si>
  <si>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</si>
  <si>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</si>
  <si>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</si>
  <si>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</si>
  <si>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</si>
  <si>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</si>
  <si>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</si>
  <si>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</si>
  <si>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</si>
  <si>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</si>
  <si>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</si>
  <si>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</si>
  <si>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</si>
  <si>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</si>
  <si>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</si>
  <si>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</si>
  <si>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</si>
  <si>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</si>
  <si>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</si>
  <si>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</si>
  <si>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</si>
  <si>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</si>
  <si>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</si>
  <si>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</si>
  <si>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</si>
  <si>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</si>
  <si>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</si>
  <si>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</si>
  <si>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</si>
  <si>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</si>
  <si>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</si>
  <si>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</si>
  <si>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</si>
  <si>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</si>
  <si>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</si>
  <si>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</si>
  <si>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</si>
  <si>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</si>
  <si>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</si>
  <si>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</si>
  <si>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</si>
  <si>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</si>
  <si>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</si>
  <si>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</si>
  <si>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</si>
  <si>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</si>
  <si>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</si>
  <si>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</si>
  <si>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</si>
  <si>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</si>
  <si>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</si>
  <si>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</si>
  <si>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</si>
  <si>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</si>
  <si>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</si>
  <si>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</si>
  <si>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</si>
  <si>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</si>
  <si>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</si>
  <si>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</si>
  <si>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</si>
  <si>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</si>
  <si>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</si>
  <si>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</si>
  <si>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</si>
  <si>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</si>
  <si>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</si>
  <si>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</si>
  <si>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</si>
  <si>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</si>
  <si>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</si>
  <si>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</si>
  <si>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</si>
  <si>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</si>
  <si>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</si>
  <si>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</si>
  <si>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</si>
  <si>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</si>
  <si>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</si>
  <si>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</si>
  <si>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</si>
  <si>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</si>
  <si>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</si>
  <si>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</si>
  <si>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</si>
  <si>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</si>
  <si>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</si>
  <si>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</si>
  <si>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</si>
  <si>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</si>
  <si>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</si>
  <si>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</si>
  <si>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</si>
  <si>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</si>
  <si>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</si>
  <si>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</si>
  <si>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</si>
  <si>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</si>
  <si>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</si>
  <si>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</si>
  <si>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</si>
  <si>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</si>
  <si>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</si>
  <si>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</si>
  <si>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</si>
  <si>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</si>
  <si>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</si>
  <si>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</si>
  <si>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</si>
  <si>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</si>
  <si>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</si>
  <si>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</si>
  <si>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</si>
  <si>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</si>
  <si>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</si>
  <si>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</si>
  <si>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</si>
  <si>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</si>
  <si>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</si>
  <si>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</si>
  <si>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</si>
  <si>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</si>
  <si>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</si>
  <si>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</si>
  <si>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</si>
  <si>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</si>
  <si>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</si>
  <si>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</si>
  <si>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</si>
  <si>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</si>
  <si>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</si>
  <si>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</si>
  <si>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</si>
  <si>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</si>
  <si>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</si>
  <si>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</si>
  <si>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</si>
  <si>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</si>
  <si>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</si>
  <si>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</si>
  <si>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</si>
  <si>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</si>
  <si>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</si>
  <si>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</si>
  <si>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</si>
  <si>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</si>
  <si>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</si>
  <si>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</si>
  <si>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</si>
  <si>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</si>
  <si>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</si>
  <si>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</si>
  <si>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</si>
  <si>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</si>
  <si>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</si>
  <si>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</si>
  <si>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</si>
  <si>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</si>
  <si>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</si>
  <si>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</si>
  <si>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</si>
  <si>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</si>
  <si>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</si>
  <si>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</si>
  <si>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</si>
  <si>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</si>
  <si>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</si>
  <si>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</si>
  <si>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</si>
  <si>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</si>
  <si>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</si>
  <si>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</si>
  <si>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</si>
  <si>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</si>
  <si>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</si>
  <si>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</si>
  <si>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</si>
  <si>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</si>
  <si>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</si>
  <si>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</si>
  <si>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</si>
  <si>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</si>
  <si>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</si>
  <si>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</si>
  <si>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</si>
  <si>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</si>
  <si>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</si>
  <si>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</si>
  <si>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</si>
  <si>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</si>
  <si>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</si>
  <si>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</si>
  <si>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</si>
  <si>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</si>
  <si>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</si>
  <si>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</si>
  <si>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</si>
  <si>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</si>
  <si>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</si>
  <si>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</si>
  <si>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</si>
  <si>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</si>
  <si>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</si>
  <si>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</si>
  <si>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</si>
  <si>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</si>
  <si>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</si>
  <si>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</si>
  <si>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</si>
  <si>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</si>
  <si>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</si>
  <si>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</si>
  <si>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</si>
  <si>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</si>
  <si>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</si>
  <si>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</si>
  <si>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</si>
  <si>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</si>
  <si>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</si>
  <si>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</si>
  <si>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</si>
  <si>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</si>
  <si>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</si>
  <si>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</si>
  <si>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</si>
  <si>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</si>
  <si>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</si>
  <si>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</si>
  <si>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</si>
  <si>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</si>
  <si>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</si>
  <si>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</si>
  <si>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</si>
  <si>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</si>
  <si>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</si>
  <si>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</si>
  <si>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</si>
  <si>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</si>
  <si>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</si>
  <si>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</si>
  <si>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</si>
  <si>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</si>
  <si>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</si>
  <si>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</si>
  <si>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</si>
  <si>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</si>
  <si>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</si>
  <si>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</si>
  <si>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</si>
  <si>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</si>
  <si>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</si>
  <si>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</si>
  <si>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</si>
  <si>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</si>
  <si>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</si>
  <si>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</si>
  <si>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</si>
  <si>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</si>
  <si>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</si>
  <si>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</si>
  <si>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</si>
  <si>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</si>
  <si>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</si>
  <si>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</si>
  <si>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</si>
  <si>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</si>
  <si>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</si>
  <si>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</si>
  <si>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</si>
  <si>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</si>
  <si>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</si>
  <si>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</si>
  <si>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</si>
  <si>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</si>
  <si>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</si>
  <si>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</si>
  <si>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</si>
  <si>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</si>
  <si>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</si>
  <si>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</si>
  <si>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</si>
  <si>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</si>
  <si>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</si>
  <si>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</si>
  <si>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</si>
  <si>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</si>
  <si>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</si>
  <si>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</si>
  <si>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</si>
  <si>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</si>
  <si>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</si>
  <si>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</si>
  <si>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</si>
  <si>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</si>
  <si>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</si>
  <si>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</si>
  <si>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</si>
  <si>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</si>
  <si>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</si>
  <si>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</si>
  <si>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</si>
  <si>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</si>
  <si>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</si>
  <si>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</si>
  <si>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</si>
  <si>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</si>
  <si>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</si>
  <si>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</si>
  <si>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</si>
  <si>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</si>
  <si>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</si>
  <si>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</si>
  <si>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</si>
  <si>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</si>
  <si>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</si>
  <si>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</si>
  <si>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</si>
  <si>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</si>
  <si>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</si>
  <si>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</si>
  <si>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</si>
  <si>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</si>
  <si>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</si>
  <si>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</si>
  <si>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</si>
  <si>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</si>
  <si>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</si>
  <si>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</si>
  <si>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</si>
  <si>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</si>
  <si>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</si>
  <si>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</si>
  <si>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</si>
  <si>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</si>
  <si>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</si>
  <si>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</si>
  <si>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</si>
  <si>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</si>
  <si>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</si>
  <si>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</si>
  <si>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</si>
  <si>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</si>
  <si>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</si>
  <si>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</si>
  <si>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</si>
  <si>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</si>
  <si>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</si>
  <si>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</si>
  <si>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</si>
  <si>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</si>
  <si>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</si>
  <si>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</si>
  <si>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</si>
  <si>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</si>
  <si>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</si>
  <si>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</si>
  <si>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</si>
  <si>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</si>
  <si>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</si>
  <si>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</si>
  <si>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</si>
  <si>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</si>
  <si>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</si>
  <si>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</si>
  <si>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</si>
  <si>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</si>
  <si>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</si>
  <si>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</si>
  <si>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</si>
  <si>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</si>
  <si>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</si>
  <si>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</si>
  <si>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</si>
  <si>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</si>
  <si>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</si>
  <si>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</si>
  <si>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</si>
  <si>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</si>
  <si>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</si>
  <si>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</si>
  <si>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</si>
  <si>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</si>
  <si>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</si>
  <si>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</si>
  <si>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</si>
  <si>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</si>
  <si>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</si>
  <si>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</si>
  <si>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</si>
  <si>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</si>
  <si>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</si>
  <si>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</si>
  <si>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</si>
  <si>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</si>
  <si>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</si>
  <si>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</si>
  <si>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</si>
  <si>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</si>
  <si>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</si>
  <si>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</si>
  <si>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</si>
  <si>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</si>
  <si>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</si>
  <si>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</si>
  <si>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</si>
  <si>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</si>
  <si>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</si>
  <si>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</si>
  <si>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</si>
  <si>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</si>
  <si>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</si>
  <si>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</si>
  <si>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</si>
  <si>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</si>
  <si>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</si>
  <si>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</si>
  <si>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</si>
  <si>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</si>
  <si>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</si>
  <si>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</si>
  <si>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</si>
  <si>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</si>
  <si>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</si>
  <si>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</si>
  <si>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</si>
  <si>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</si>
  <si>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</si>
  <si>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</si>
  <si>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</si>
  <si>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</si>
  <si>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</si>
  <si>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</si>
  <si>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</si>
  <si>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</si>
  <si>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</si>
  <si>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</si>
  <si>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</si>
  <si>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</si>
  <si>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</si>
  <si>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</si>
  <si>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</si>
  <si>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</si>
  <si>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</si>
  <si>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</si>
  <si>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</si>
  <si>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</si>
  <si>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</si>
  <si>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</si>
  <si>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</si>
  <si>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</si>
  <si>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</si>
  <si>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</si>
  <si>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</si>
  <si>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</si>
  <si>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</si>
  <si>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</si>
  <si>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</si>
  <si>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</si>
  <si>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</si>
  <si>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</si>
  <si>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</si>
  <si>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</si>
  <si>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</si>
  <si>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</si>
  <si>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</si>
  <si>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</si>
  <si>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</si>
  <si>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</si>
  <si>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</si>
  <si>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</si>
  <si>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</si>
  <si>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</si>
  <si>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</si>
  <si>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</si>
  <si>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</si>
  <si>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</si>
  <si>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</si>
  <si>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</si>
  <si>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</si>
  <si>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</si>
  <si>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</si>
  <si>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</si>
  <si>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</si>
  <si>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</si>
  <si>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</si>
  <si>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</si>
  <si>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</si>
  <si>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</si>
  <si>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</si>
  <si>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</si>
  <si>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</si>
  <si>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</si>
  <si>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</si>
  <si>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</si>
  <si>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</si>
  <si>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</si>
  <si>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</si>
  <si>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</si>
  <si>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</si>
  <si>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</si>
  <si>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</si>
  <si>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</si>
  <si>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</si>
  <si>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</si>
  <si>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</si>
  <si>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</si>
  <si>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</si>
  <si>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</si>
  <si>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</si>
  <si>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</si>
  <si>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</si>
  <si>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</si>
  <si>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</si>
  <si>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</si>
  <si>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</si>
  <si>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</si>
  <si>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</si>
  <si>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</si>
  <si>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</si>
  <si>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</si>
  <si>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</si>
  <si>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</si>
  <si>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</si>
  <si>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</si>
  <si>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</si>
  <si>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</si>
  <si>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</si>
  <si>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</si>
  <si>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</si>
  <si>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</si>
  <si>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</si>
  <si>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</si>
  <si>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</si>
  <si>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</si>
  <si>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</si>
  <si>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</si>
  <si>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</si>
  <si>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</si>
  <si>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</si>
  <si>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</si>
  <si>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</si>
  <si>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</si>
  <si>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</si>
  <si>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</si>
  <si>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</si>
  <si>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</si>
  <si>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</si>
  <si>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</si>
  <si>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</si>
  <si>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</si>
  <si>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</si>
  <si>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</si>
  <si>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</si>
  <si>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</si>
  <si>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</si>
  <si>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</si>
  <si>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</si>
  <si>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</si>
  <si>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</si>
  <si>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</si>
  <si>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</si>
  <si>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</si>
  <si>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</si>
  <si>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</si>
  <si>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</si>
  <si>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</si>
  <si>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</si>
  <si>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</si>
  <si>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</si>
  <si>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</si>
  <si>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</si>
  <si>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</si>
  <si>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</si>
  <si>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</si>
  <si>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</si>
  <si>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</si>
  <si>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</si>
  <si>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</si>
  <si>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</si>
  <si>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</si>
  <si>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</si>
  <si>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</si>
  <si>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</si>
  <si>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</si>
  <si>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</si>
  <si>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</si>
  <si>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</si>
  <si>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</si>
  <si>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</si>
  <si>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</si>
  <si>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</si>
  <si>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</si>
  <si>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</si>
  <si>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</si>
  <si>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</si>
  <si>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</si>
  <si>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</si>
  <si>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</si>
  <si>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</si>
  <si>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</si>
  <si>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</si>
  <si>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</si>
  <si>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</si>
  <si>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</si>
  <si>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</si>
  <si>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</si>
  <si>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</si>
  <si>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</si>
  <si>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</si>
  <si>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</si>
  <si>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</si>
  <si>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</si>
  <si>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</si>
  <si>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</si>
  <si>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</si>
  <si>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</si>
  <si>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</si>
  <si>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</si>
  <si>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</si>
  <si>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</si>
  <si>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</si>
  <si>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</si>
  <si>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</si>
  <si>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</si>
  <si>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</si>
  <si>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</si>
  <si>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</si>
  <si>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</si>
  <si>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</si>
  <si>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</si>
  <si>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</si>
  <si>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</si>
  <si>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</si>
  <si>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</si>
  <si>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</si>
  <si>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</si>
  <si>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</si>
  <si>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</si>
  <si>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</si>
  <si>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</si>
  <si>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</si>
  <si>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</si>
  <si>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</si>
  <si>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</si>
  <si>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</si>
  <si>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</si>
  <si>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</si>
  <si>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</si>
  <si>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</si>
  <si>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</si>
  <si>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</si>
  <si>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</si>
  <si>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</si>
  <si>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</si>
  <si>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</si>
  <si>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</si>
  <si>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</si>
  <si>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</si>
  <si>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</si>
  <si>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</si>
  <si>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</si>
  <si>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</si>
  <si>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</si>
  <si>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</si>
  <si>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</si>
  <si>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</si>
  <si>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</si>
  <si>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</si>
  <si>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</si>
  <si>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</si>
  <si>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</si>
  <si>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</si>
  <si>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</si>
  <si>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</si>
  <si>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</si>
  <si>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</si>
  <si>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</si>
  <si>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</si>
  <si>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</si>
  <si>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</si>
  <si>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</si>
  <si>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</si>
  <si>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</si>
  <si>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</si>
  <si>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</si>
  <si>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</si>
  <si>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</si>
  <si>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</si>
  <si>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</si>
  <si>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</si>
  <si>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</si>
  <si>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</si>
  <si>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</si>
  <si>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</si>
  <si>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</si>
  <si>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</si>
  <si>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</si>
  <si>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</si>
  <si>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</si>
  <si>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</si>
  <si>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</si>
  <si>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</si>
  <si>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</si>
  <si>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</si>
  <si>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</si>
  <si>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</si>
  <si>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</si>
  <si>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</si>
  <si>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</si>
  <si>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</si>
  <si>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</si>
  <si>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</si>
  <si>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</si>
  <si>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</si>
  <si>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</si>
  <si>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</si>
  <si>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</si>
  <si>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</si>
  <si>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</si>
  <si>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</si>
  <si>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</si>
  <si>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</si>
  <si>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</si>
  <si>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</si>
  <si>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</si>
  <si>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</si>
  <si>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</si>
  <si>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</si>
  <si>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</si>
  <si>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</si>
  <si>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</si>
  <si>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</si>
  <si>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</si>
  <si>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</si>
  <si>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</si>
  <si>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</si>
  <si>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</si>
  <si>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</si>
  <si>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</si>
  <si>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</si>
  <si>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</si>
  <si>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</si>
  <si>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</si>
  <si>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</si>
  <si>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</si>
  <si>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</si>
  <si>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</si>
  <si>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</si>
  <si>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</si>
  <si>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</si>
  <si>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</si>
  <si>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</si>
  <si>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</si>
  <si>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</si>
  <si>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</si>
  <si>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</si>
  <si>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</si>
  <si>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</si>
  <si>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</si>
  <si>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</si>
  <si>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</si>
  <si>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</si>
  <si>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</si>
  <si>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</si>
  <si>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</si>
  <si>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</si>
  <si>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</si>
  <si>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</si>
  <si>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</si>
  <si>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</si>
  <si>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</si>
  <si>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</si>
  <si>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</si>
  <si>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</si>
  <si>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</si>
  <si>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</si>
  <si>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</si>
  <si>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</si>
  <si>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</si>
  <si>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</si>
  <si>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</si>
  <si>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</si>
  <si>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</si>
  <si>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</si>
  <si>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</si>
  <si>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</si>
  <si>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</si>
  <si>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</si>
  <si>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</si>
  <si>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</si>
  <si>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</si>
  <si>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</si>
  <si>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</si>
  <si>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</si>
  <si>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</si>
  <si>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</si>
  <si>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</si>
  <si>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</si>
  <si>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</si>
  <si>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</si>
  <si>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</si>
  <si>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</si>
  <si>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</si>
  <si>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</si>
  <si>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</si>
  <si>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</si>
  <si>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</si>
  <si>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</si>
  <si>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</si>
  <si>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</si>
  <si>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</si>
  <si>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</si>
  <si>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</si>
  <si>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</si>
  <si>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</si>
  <si>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</si>
  <si>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</si>
  <si>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</si>
  <si>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</si>
  <si>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</si>
  <si>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</si>
  <si>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</si>
  <si>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</si>
  <si>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</si>
  <si>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</si>
  <si>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</si>
  <si>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</si>
  <si>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</si>
  <si>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</si>
  <si>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</si>
  <si>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</si>
  <si>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</si>
  <si>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</si>
  <si>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</si>
  <si>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</si>
  <si>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</si>
  <si>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</si>
  <si>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</si>
  <si>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</si>
  <si>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</si>
  <si>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</si>
  <si>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</si>
  <si>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</si>
  <si>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</si>
  <si>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</si>
  <si>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</si>
  <si>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</si>
  <si>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</si>
  <si>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</si>
  <si>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</si>
  <si>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</si>
  <si>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</si>
  <si>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</si>
  <si>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</si>
  <si>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</si>
  <si>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</si>
  <si>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</si>
  <si>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</si>
  <si>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</si>
  <si>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</si>
  <si>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</si>
  <si>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</si>
  <si>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</si>
  <si>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</si>
  <si>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</si>
  <si>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</si>
  <si>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</si>
  <si>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</si>
  <si>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</si>
  <si>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</si>
  <si>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</si>
  <si>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</si>
  <si>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</si>
  <si>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</si>
  <si>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</si>
  <si>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</si>
  <si>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</si>
  <si>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</si>
  <si>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</si>
  <si>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</si>
  <si>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</si>
  <si>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</si>
  <si>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</si>
  <si>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</si>
  <si>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</si>
  <si>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</si>
  <si>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</si>
  <si>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</si>
  <si>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</si>
  <si>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</si>
  <si>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</si>
  <si>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</si>
  <si>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</si>
  <si>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</si>
  <si>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</si>
  <si>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</si>
  <si>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</si>
  <si>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</si>
  <si>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</si>
  <si>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</si>
  <si>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</si>
  <si>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</si>
  <si>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</si>
  <si>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</si>
  <si>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</si>
  <si>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</si>
  <si>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</si>
  <si>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</si>
  <si>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</si>
  <si>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</si>
  <si>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</si>
  <si>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</si>
  <si>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</si>
  <si>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</si>
  <si>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</si>
  <si>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</si>
  <si>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</si>
  <si>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</si>
  <si>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</si>
  <si>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</si>
  <si>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</si>
  <si>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</si>
  <si>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</si>
  <si>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</si>
  <si>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</si>
  <si>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</si>
  <si>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</si>
  <si>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</si>
  <si>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</si>
  <si>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</si>
  <si>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</si>
  <si>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</si>
  <si>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</si>
  <si>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</si>
  <si>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</si>
  <si>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</si>
  <si>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</si>
  <si>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</si>
  <si>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</si>
  <si>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</si>
  <si>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</si>
  <si>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</si>
  <si>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</si>
  <si>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</si>
  <si>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</si>
  <si>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</si>
  <si>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</si>
  <si>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</si>
  <si>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</si>
  <si>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</si>
  <si>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</si>
  <si>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</si>
  <si>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</si>
  <si>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</si>
  <si>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</si>
  <si>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</si>
  <si>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</si>
  <si>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</si>
  <si>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</si>
  <si>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</si>
  <si>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</si>
  <si>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</si>
  <si>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</si>
  <si>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</si>
  <si>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</si>
  <si>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</si>
  <si>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</si>
  <si>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</si>
  <si>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</si>
  <si>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</si>
  <si>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</si>
  <si>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</si>
  <si>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</si>
  <si>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</si>
  <si>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</si>
  <si>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</si>
  <si>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</si>
  <si>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</si>
  <si>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</si>
  <si>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</si>
  <si>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</si>
  <si>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</si>
  <si>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</si>
  <si>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</si>
  <si>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</si>
  <si>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</si>
  <si>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</si>
  <si>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</si>
  <si>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</si>
  <si>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</si>
  <si>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</si>
  <si>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</si>
  <si>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</si>
  <si>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</si>
  <si>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</si>
  <si>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</si>
  <si>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</si>
  <si>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</si>
  <si>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</si>
  <si>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</si>
  <si>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</si>
  <si>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</si>
  <si>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</si>
  <si>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</si>
  <si>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</si>
  <si>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</si>
  <si>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</si>
  <si>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</si>
  <si>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</si>
  <si>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</si>
  <si>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</si>
  <si>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</si>
  <si>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</si>
  <si>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</si>
  <si>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</si>
  <si>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</si>
  <si>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</si>
  <si>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</si>
  <si>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</si>
  <si>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</si>
  <si>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</si>
  <si>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</si>
  <si>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</si>
  <si>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</si>
  <si>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</si>
  <si>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</si>
  <si>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</si>
  <si>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</si>
  <si>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</si>
  <si>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</si>
  <si>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</si>
  <si>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</si>
  <si>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</si>
  <si>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</si>
  <si>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</si>
  <si>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</si>
  <si>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</si>
  <si>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</si>
  <si>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</si>
  <si>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</si>
  <si>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</si>
  <si>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</si>
  <si>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</si>
  <si>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</si>
  <si>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</si>
  <si>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</si>
  <si>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</si>
  <si>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</si>
  <si>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</si>
  <si>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</si>
  <si>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</si>
  <si>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</si>
  <si>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</si>
  <si>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</si>
  <si>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</si>
  <si>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</si>
  <si>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</si>
  <si>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</si>
  <si>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</si>
  <si>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</si>
  <si>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</si>
  <si>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</si>
  <si>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</si>
  <si>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</si>
  <si>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</si>
  <si>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</si>
  <si>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</si>
  <si>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</si>
  <si>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</si>
  <si>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</si>
  <si>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</si>
  <si>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</si>
  <si>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</si>
  <si>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</si>
  <si>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</si>
  <si>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</si>
  <si>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</si>
  <si>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</si>
  <si>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</si>
  <si>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</si>
  <si>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</si>
  <si>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</si>
  <si>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</si>
  <si>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</si>
  <si>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</si>
  <si>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</si>
  <si>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</si>
  <si>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</si>
  <si>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</si>
  <si>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</si>
  <si>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</si>
  <si>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</si>
  <si>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</si>
  <si>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</si>
  <si>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</si>
  <si>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</si>
  <si>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</si>
  <si>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</si>
  <si>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</si>
  <si>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</si>
  <si>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</si>
  <si>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</si>
  <si>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</si>
  <si>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</si>
  <si>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</si>
  <si>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</si>
  <si>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</si>
  <si>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</si>
  <si>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</si>
  <si>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</si>
  <si>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</si>
  <si>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</si>
  <si>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</si>
  <si>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</si>
  <si>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</si>
  <si>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</si>
  <si>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</si>
  <si>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</si>
  <si>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</si>
  <si>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</si>
  <si>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</si>
  <si>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</si>
  <si>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</si>
  <si>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</si>
  <si>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</si>
  <si>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</si>
  <si>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</si>
  <si>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</si>
  <si>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</si>
  <si>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</si>
  <si>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</si>
  <si>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</si>
  <si>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</si>
  <si>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</si>
  <si>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</si>
  <si>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</si>
  <si>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</si>
  <si>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</si>
  <si>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</si>
  <si>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</si>
  <si>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</si>
  <si>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</si>
  <si>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</si>
  <si>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</si>
  <si>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</si>
  <si>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</si>
  <si>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</si>
  <si>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</si>
  <si>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</si>
  <si>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</si>
  <si>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</si>
  <si>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</si>
  <si>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</si>
  <si>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</si>
  <si>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</si>
  <si>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</si>
  <si>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</si>
  <si>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</si>
  <si>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</si>
  <si>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</si>
  <si>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</si>
  <si>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</si>
  <si>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</si>
  <si>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</si>
  <si>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</si>
  <si>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</si>
  <si>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</si>
  <si>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</si>
  <si>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</si>
  <si>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</si>
  <si>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</si>
  <si>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</si>
  <si>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</si>
  <si>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</si>
  <si>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</si>
  <si>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</si>
  <si>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</si>
  <si>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</si>
  <si>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</si>
  <si>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</si>
  <si>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</si>
  <si>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</si>
  <si>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</si>
  <si>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</si>
  <si>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</si>
  <si>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</si>
  <si>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</si>
  <si>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</si>
  <si>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</si>
  <si>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</si>
  <si>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</si>
  <si>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</si>
  <si>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</si>
  <si>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</si>
  <si>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</si>
  <si>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</si>
  <si>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</si>
  <si>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</si>
  <si>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</si>
  <si>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</si>
  <si>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</si>
  <si>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</si>
  <si>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</si>
  <si>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</si>
  <si>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</si>
  <si>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</si>
  <si>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</si>
  <si>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</si>
  <si>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</si>
  <si>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</si>
  <si>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</si>
  <si>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</si>
  <si>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</si>
  <si>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</si>
  <si>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</si>
  <si>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</si>
  <si>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</si>
  <si>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</si>
  <si>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</si>
  <si>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</si>
  <si>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</si>
  <si>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</si>
  <si>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</si>
  <si>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</si>
  <si>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</si>
  <si>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</si>
  <si>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</si>
  <si>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</si>
  <si>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</si>
  <si>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</si>
  <si>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</si>
  <si>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</si>
  <si>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</si>
  <si>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</si>
  <si>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</si>
  <si>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</si>
  <si>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</si>
  <si>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</si>
  <si>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</si>
  <si>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</si>
  <si>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</si>
  <si>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</si>
  <si>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</si>
  <si>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</si>
  <si>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</si>
  <si>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</si>
  <si>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</si>
  <si>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</si>
  <si>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</si>
  <si>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</si>
  <si>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</si>
  <si>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</si>
  <si>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</si>
  <si>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</si>
  <si>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</si>
  <si>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</si>
  <si>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</si>
  <si>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</si>
  <si>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</si>
  <si>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</si>
  <si>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</si>
  <si>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</si>
  <si>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</si>
  <si>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</si>
  <si>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</si>
  <si>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</si>
  <si>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</si>
  <si>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</si>
  <si>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</si>
  <si>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</si>
  <si>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</si>
  <si>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</si>
  <si>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</si>
  <si>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</si>
  <si>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</si>
  <si>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</si>
  <si>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</si>
  <si>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</si>
  <si>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</si>
  <si>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</si>
  <si>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</si>
  <si>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</si>
  <si>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</si>
  <si>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</si>
  <si>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</si>
  <si>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</si>
  <si>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</si>
  <si>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</si>
  <si>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</si>
  <si>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</si>
  <si>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</si>
  <si>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</si>
  <si>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</si>
  <si>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</si>
  <si>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</si>
  <si>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</si>
  <si>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</si>
  <si>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</si>
  <si>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</si>
  <si>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</si>
  <si>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</si>
  <si>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</si>
  <si>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</si>
  <si>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</si>
  <si>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</si>
  <si>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</si>
  <si>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</si>
  <si>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</si>
  <si>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</si>
  <si>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</si>
  <si>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</si>
  <si>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</si>
  <si>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</si>
  <si>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</si>
  <si>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</si>
  <si>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</si>
  <si>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</si>
  <si>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</si>
  <si>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</si>
  <si>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</si>
  <si>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</si>
  <si>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</si>
  <si>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</si>
  <si>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</si>
  <si>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</si>
  <si>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</si>
  <si>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</si>
  <si>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</si>
  <si>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</si>
  <si>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</si>
  <si>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</si>
  <si>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</si>
  <si>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</si>
  <si>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</si>
  <si>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</si>
  <si>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</si>
  <si>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</si>
  <si>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</si>
  <si>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</si>
  <si>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</si>
  <si>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</si>
  <si>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</si>
  <si>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</si>
  <si>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</si>
  <si>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</si>
  <si>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</si>
  <si>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</si>
  <si>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</si>
  <si>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</si>
  <si>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</si>
  <si>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</si>
  <si>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</si>
  <si>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</si>
  <si>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</si>
  <si>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</si>
  <si>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</si>
  <si>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</si>
  <si>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</si>
  <si>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</si>
  <si>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</si>
  <si>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</si>
  <si>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</si>
  <si>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</si>
  <si>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</si>
  <si>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</si>
  <si>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</si>
  <si>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</si>
  <si>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</si>
  <si>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</si>
  <si>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</si>
  <si>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</si>
  <si>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</si>
  <si>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</si>
  <si>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</si>
  <si>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</si>
  <si>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</si>
  <si>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</si>
  <si>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</si>
  <si>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</si>
  <si>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</si>
  <si>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</si>
  <si>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</si>
  <si>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</si>
  <si>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</si>
  <si>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</si>
  <si>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</si>
  <si>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</si>
  <si>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</si>
  <si>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</si>
  <si>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</si>
  <si>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</si>
  <si>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</si>
  <si>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</si>
  <si>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</si>
  <si>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</si>
  <si>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</si>
  <si>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</si>
  <si>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</si>
  <si>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</si>
  <si>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</si>
  <si>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</si>
  <si>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</si>
  <si>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</si>
  <si>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</si>
  <si>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</si>
  <si>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</si>
  <si>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</si>
  <si>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</si>
  <si>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</si>
  <si>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</si>
  <si>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</si>
  <si>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</si>
  <si>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</si>
  <si>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</si>
  <si>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</si>
  <si>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</si>
  <si>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</si>
  <si>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</si>
  <si>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</si>
  <si>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</si>
  <si>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</si>
  <si>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</si>
  <si>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</si>
  <si>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</si>
  <si>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</si>
  <si>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</si>
  <si>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</si>
  <si>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</si>
  <si>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</si>
  <si>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</si>
  <si>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</si>
  <si>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</si>
  <si>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</si>
  <si>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</si>
  <si>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</si>
  <si>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</si>
  <si>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</si>
  <si>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</si>
  <si>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</si>
  <si>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</si>
  <si>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</si>
  <si>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</si>
  <si>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</si>
  <si>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</si>
  <si>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</si>
  <si>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</si>
  <si>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</si>
  <si>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</si>
  <si>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</si>
  <si>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</si>
  <si>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</si>
  <si>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</si>
  <si>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</si>
  <si>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</si>
  <si>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</si>
  <si>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</si>
  <si>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</si>
  <si>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</si>
  <si>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</si>
  <si>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</si>
  <si>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</si>
  <si>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</si>
  <si>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</si>
  <si>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</si>
  <si>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</si>
  <si>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</si>
  <si>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</si>
  <si>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</si>
  <si>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</si>
  <si>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</si>
  <si>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</si>
  <si>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</si>
  <si>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</si>
  <si>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</si>
  <si>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</si>
  <si>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</si>
  <si>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</si>
  <si>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</si>
  <si>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</si>
  <si>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</si>
  <si>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</si>
  <si>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</si>
  <si>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</si>
  <si>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</si>
  <si>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</si>
  <si>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</si>
  <si>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</si>
  <si>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</si>
  <si>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</si>
  <si>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</si>
  <si>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</si>
  <si>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</si>
  <si>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</si>
  <si>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</si>
  <si>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</si>
  <si>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</si>
  <si>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</si>
  <si>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</si>
  <si>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</si>
  <si>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</si>
  <si>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</si>
  <si>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</si>
  <si>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</si>
  <si>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</si>
  <si>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</si>
  <si>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</si>
  <si>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</si>
  <si>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</si>
  <si>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</si>
  <si>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</si>
  <si>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</si>
  <si>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</si>
  <si>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</si>
  <si>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</si>
  <si>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</si>
  <si>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</si>
  <si>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</si>
  <si>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</si>
  <si>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</si>
  <si>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</si>
  <si>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</si>
  <si>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</si>
  <si>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</si>
  <si>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</si>
  <si>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</si>
  <si>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</si>
  <si>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</si>
  <si>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</si>
  <si>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</si>
  <si>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</si>
  <si>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</si>
  <si>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</si>
  <si>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</si>
  <si>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</si>
  <si>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</si>
  <si>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</si>
  <si>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</si>
  <si>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</si>
  <si>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</si>
  <si>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</si>
  <si>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</si>
  <si>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</si>
  <si>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</si>
  <si>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</si>
  <si>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</si>
  <si>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</si>
  <si>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</si>
  <si>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</si>
  <si>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</si>
  <si>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</si>
  <si>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</si>
  <si>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</si>
  <si>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</si>
  <si>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</si>
  <si>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</si>
  <si>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</si>
  <si>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</si>
  <si>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</si>
  <si>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</si>
  <si>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</si>
  <si>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</si>
  <si>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</si>
  <si>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</si>
  <si>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</si>
  <si>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</si>
  <si>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</si>
  <si>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</si>
  <si>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</si>
  <si>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</si>
  <si>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</si>
  <si>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</si>
  <si>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</si>
  <si>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</si>
  <si>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</si>
  <si>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</si>
  <si>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</si>
  <si>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</si>
  <si>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</si>
  <si>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</si>
  <si>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</si>
  <si>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</si>
  <si>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</si>
  <si>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</si>
  <si>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</si>
  <si>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</si>
  <si>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</si>
  <si>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</si>
  <si>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</si>
  <si>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</si>
  <si>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</si>
  <si>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</si>
  <si>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</si>
  <si>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</si>
  <si>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</si>
  <si>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</si>
  <si>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</si>
  <si>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</si>
  <si>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</si>
  <si>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</si>
  <si>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</si>
  <si>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</si>
  <si>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</si>
  <si>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</si>
  <si>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</si>
  <si>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</si>
  <si>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</si>
  <si>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</si>
  <si>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</si>
  <si>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</si>
  <si>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</si>
  <si>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</si>
  <si>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</si>
  <si>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</si>
  <si>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</si>
  <si>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</si>
  <si>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</si>
  <si>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</si>
  <si>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</si>
  <si>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</si>
  <si>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</si>
  <si>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</si>
  <si>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</si>
  <si>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</si>
  <si>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</si>
  <si>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</si>
  <si>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</si>
  <si>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</si>
  <si>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</si>
  <si>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</si>
  <si>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</si>
  <si>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</si>
  <si>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</si>
  <si>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</si>
  <si>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</si>
  <si>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</si>
  <si>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</si>
  <si>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</si>
  <si>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</si>
  <si>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</si>
  <si>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</si>
  <si>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</si>
  <si>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</si>
  <si>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</si>
  <si>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</si>
  <si>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</si>
  <si>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</si>
  <si>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</si>
  <si>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</si>
  <si>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</si>
  <si>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</si>
  <si>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</si>
  <si>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</si>
  <si>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</si>
  <si>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</si>
  <si>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</si>
  <si>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</si>
  <si>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</si>
  <si>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</si>
  <si>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</si>
  <si>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</si>
  <si>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</si>
  <si>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</si>
  <si>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</si>
  <si>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</si>
  <si>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</si>
  <si>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</si>
  <si>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</si>
  <si>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</si>
  <si>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</si>
  <si>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</si>
  <si>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</si>
  <si>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</si>
  <si>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</si>
  <si>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</si>
  <si>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</si>
  <si>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</si>
  <si>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</si>
  <si>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</si>
  <si>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</si>
  <si>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</si>
  <si>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</si>
  <si>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</si>
  <si>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</si>
  <si>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</si>
  <si>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</si>
  <si>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</si>
  <si>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</si>
  <si>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</si>
  <si>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</si>
  <si>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</si>
  <si>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</si>
  <si>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</si>
  <si>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</si>
  <si>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</si>
  <si>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</si>
  <si>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</si>
  <si>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</si>
  <si>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</si>
  <si>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</si>
  <si>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</si>
  <si>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</si>
  <si>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</si>
  <si>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</si>
  <si>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</si>
  <si>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</si>
  <si>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</si>
  <si>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</si>
  <si>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</si>
  <si>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</si>
  <si>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</si>
  <si>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</si>
  <si>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</si>
  <si>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</si>
  <si>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</si>
  <si>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</si>
  <si>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</si>
  <si>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</si>
  <si>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</si>
  <si>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</si>
  <si>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</si>
  <si>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</si>
  <si>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</si>
  <si>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</si>
  <si>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</si>
  <si>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</si>
  <si>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</si>
  <si>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</si>
  <si>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</si>
  <si>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</si>
  <si>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</si>
  <si>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</si>
  <si>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</si>
  <si>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</si>
  <si>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</si>
  <si>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</si>
  <si>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</si>
  <si>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</si>
  <si>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</si>
  <si>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</si>
  <si>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</si>
  <si>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</si>
  <si>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</si>
  <si>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</si>
  <si>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</si>
  <si>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</si>
  <si>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</si>
  <si>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</si>
  <si>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</si>
  <si>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</si>
  <si>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</si>
  <si>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</si>
  <si>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</si>
  <si>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</si>
  <si>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</si>
  <si>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</si>
  <si>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</si>
  <si>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</si>
  <si>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</si>
  <si>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</si>
  <si>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</si>
  <si>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</si>
  <si>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</si>
  <si>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</si>
  <si>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</si>
  <si>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</si>
  <si>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</si>
  <si>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</si>
  <si>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</si>
  <si>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</si>
  <si>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</si>
  <si>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</si>
  <si>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</si>
  <si>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</si>
  <si>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</si>
  <si>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</si>
  <si>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</si>
  <si>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</si>
  <si>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</si>
  <si>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</si>
  <si>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</si>
  <si>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</si>
  <si>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</si>
  <si>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</si>
  <si>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</si>
  <si>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</si>
  <si>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</si>
  <si>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</si>
  <si>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</si>
  <si>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</si>
  <si>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</si>
  <si>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</si>
  <si>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</si>
  <si>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</si>
  <si>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</si>
  <si>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</si>
  <si>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</si>
  <si>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</si>
  <si>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</si>
  <si>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</si>
  <si>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</si>
  <si>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</si>
  <si>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</si>
  <si>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</si>
  <si>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</si>
  <si>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</si>
  <si>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</si>
  <si>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</si>
  <si>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</si>
  <si>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</si>
  <si>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</si>
  <si>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</si>
  <si>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</si>
  <si>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</si>
  <si>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</si>
  <si>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</si>
  <si>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</si>
  <si>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</si>
  <si>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</si>
  <si>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</si>
  <si>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</si>
  <si>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</si>
  <si>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</si>
  <si>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</si>
  <si>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</si>
  <si>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</si>
  <si>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</si>
  <si>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</si>
  <si>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</si>
  <si>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</si>
  <si>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</si>
  <si>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</si>
  <si>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</si>
  <si>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</si>
  <si>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</si>
  <si>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</si>
  <si>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</si>
  <si>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</si>
  <si>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</si>
  <si>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</si>
  <si>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</si>
  <si>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</si>
  <si>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</si>
  <si>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</si>
  <si>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</si>
  <si>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</si>
  <si>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</si>
  <si>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</si>
  <si>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</si>
  <si>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</si>
  <si>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</si>
  <si>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</si>
  <si>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</si>
  <si>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</si>
  <si>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</si>
  <si>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</si>
  <si>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</si>
  <si>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</si>
  <si>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</si>
  <si>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</si>
  <si>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</si>
  <si>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</si>
  <si>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</si>
  <si>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</si>
  <si>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</si>
  <si>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</si>
  <si>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</si>
  <si>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</si>
  <si>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</si>
  <si>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</si>
  <si>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</si>
  <si>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</si>
  <si>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</si>
  <si>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</si>
  <si>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</si>
  <si>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</si>
  <si>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</si>
  <si>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</si>
  <si>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</si>
  <si>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</si>
  <si>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</si>
  <si>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</si>
  <si>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</si>
  <si>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</si>
  <si>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</si>
  <si>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</si>
  <si>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</si>
  <si>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</si>
  <si>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</si>
  <si>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</si>
  <si>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</si>
  <si>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</si>
  <si>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</si>
  <si>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</si>
  <si>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</si>
  <si>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</si>
  <si>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</si>
  <si>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</si>
  <si>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</si>
  <si>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</si>
  <si>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</si>
  <si>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</si>
  <si>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</si>
  <si>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</si>
  <si>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</si>
  <si>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</si>
  <si>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</si>
  <si>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</si>
  <si>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</si>
  <si>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</si>
  <si>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</si>
  <si>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</si>
  <si>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</si>
  <si>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</si>
  <si>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</si>
  <si>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</si>
  <si>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</si>
  <si>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</si>
  <si>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</si>
  <si>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</si>
  <si>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</si>
  <si>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</si>
  <si>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</si>
  <si>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</si>
  <si>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</si>
  <si>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</si>
  <si>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</si>
  <si>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</si>
  <si>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</si>
  <si>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</si>
  <si>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</si>
  <si>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</si>
  <si>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</si>
  <si>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</si>
  <si>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</si>
  <si>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</si>
  <si>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</si>
  <si>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</si>
  <si>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</si>
  <si>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</si>
  <si>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</si>
  <si>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</si>
  <si>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</si>
  <si>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</si>
  <si>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</si>
  <si>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</si>
  <si>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</si>
  <si>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</si>
  <si>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</si>
  <si>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</si>
  <si>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</si>
  <si>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</si>
  <si>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</si>
  <si>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</si>
  <si>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</si>
  <si>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</si>
  <si>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</si>
  <si>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</si>
  <si>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</si>
  <si>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</si>
  <si>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</si>
  <si>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</si>
  <si>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</si>
  <si>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</si>
  <si>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</si>
  <si>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</si>
  <si>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</si>
  <si>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</si>
  <si>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</si>
  <si>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</si>
  <si>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</si>
  <si>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</si>
  <si>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</si>
  <si>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</si>
  <si>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</si>
  <si>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</si>
  <si>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</si>
  <si>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</si>
  <si>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</si>
  <si>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</si>
  <si>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</si>
  <si>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</si>
  <si>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</si>
  <si>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</si>
  <si>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</si>
  <si>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</si>
  <si>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</si>
  <si>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</si>
  <si>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</si>
  <si>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</si>
  <si>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</si>
  <si>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</si>
  <si>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</si>
  <si>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</si>
  <si>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</si>
  <si>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</si>
  <si>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</si>
  <si>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</si>
  <si>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</si>
  <si>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</si>
  <si>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</si>
  <si>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</si>
  <si>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</si>
  <si>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</si>
  <si>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</si>
  <si>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</si>
  <si>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</si>
  <si>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</si>
  <si>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</si>
  <si>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</si>
  <si>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</si>
  <si>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</si>
  <si>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</si>
  <si>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</si>
  <si>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</si>
  <si>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</si>
  <si>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</si>
  <si>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</si>
  <si>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</si>
  <si>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</si>
  <si>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</si>
  <si>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</si>
  <si>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</si>
  <si>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</si>
  <si>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</si>
  <si>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</si>
  <si>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</si>
  <si>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</si>
  <si>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</si>
  <si>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</si>
  <si>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</si>
  <si>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</si>
  <si>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</si>
  <si>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</si>
  <si>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</si>
  <si>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</si>
  <si>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</si>
  <si>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</si>
  <si>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</si>
  <si>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</si>
  <si>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</si>
  <si>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</si>
  <si>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</si>
  <si>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</si>
  <si>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</si>
  <si>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</si>
  <si>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</si>
  <si>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</si>
  <si>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</si>
  <si>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</si>
  <si>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</si>
  <si>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</si>
  <si>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</si>
  <si>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</si>
  <si>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</si>
  <si>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</si>
  <si>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</si>
  <si>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</si>
  <si>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</si>
  <si>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</si>
  <si>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</si>
  <si>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</si>
  <si>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</si>
  <si>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</si>
  <si>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</si>
  <si>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</si>
  <si>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</si>
  <si>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</si>
  <si>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</si>
  <si>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</si>
  <si>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</si>
  <si>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</si>
  <si>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</si>
  <si>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</si>
  <si>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</si>
  <si>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</si>
  <si>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</si>
  <si>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</si>
  <si>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</si>
  <si>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</si>
  <si>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</si>
  <si>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</si>
  <si>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</si>
  <si>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</si>
  <si>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</si>
  <si>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</si>
  <si>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</si>
  <si>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</si>
  <si>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</si>
  <si>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</si>
  <si>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</si>
  <si>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</si>
  <si>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</si>
  <si>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</si>
  <si>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</si>
  <si>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</si>
  <si>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</si>
  <si>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</si>
  <si>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</si>
  <si>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</si>
  <si>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</si>
  <si>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</si>
  <si>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</si>
  <si>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</si>
  <si>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</si>
  <si>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</si>
  <si>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</si>
  <si>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</si>
  <si>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</si>
  <si>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</si>
  <si>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</si>
  <si>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</si>
  <si>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</si>
  <si>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</si>
  <si>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</si>
  <si>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</si>
  <si>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</si>
  <si>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</si>
  <si>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</si>
  <si>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</si>
  <si>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</si>
  <si>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</si>
  <si>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</si>
  <si>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</si>
  <si>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</si>
  <si>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</si>
  <si>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</si>
  <si>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</si>
  <si>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</si>
  <si>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</si>
  <si>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</si>
  <si>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</si>
  <si>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</si>
  <si>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</si>
  <si>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</si>
  <si>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</si>
  <si>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</si>
  <si>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</si>
  <si>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</si>
  <si>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</si>
  <si>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</si>
  <si>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</si>
  <si>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</si>
  <si>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</si>
  <si>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</si>
  <si>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</si>
  <si>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</si>
  <si>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</si>
  <si>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</si>
  <si>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</si>
  <si>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</si>
  <si>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</si>
  <si>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</si>
  <si>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</si>
  <si>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</si>
  <si>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</si>
  <si>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</si>
  <si>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</si>
  <si>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</si>
  <si>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</si>
  <si>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</si>
  <si>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</si>
  <si>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</si>
  <si>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</si>
  <si>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</si>
  <si>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</si>
  <si>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</si>
  <si>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</si>
  <si>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</si>
  <si>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</si>
  <si>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</si>
  <si>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</si>
  <si>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</si>
  <si>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</si>
  <si>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</si>
  <si>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</si>
  <si>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</si>
  <si>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</si>
  <si>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</si>
  <si>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</si>
  <si>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</si>
  <si>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</si>
  <si>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</si>
  <si>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</si>
  <si>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</si>
  <si>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</si>
  <si>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</si>
  <si>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</si>
  <si>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</si>
  <si>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</si>
  <si>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</si>
  <si>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</si>
  <si>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</si>
  <si>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</si>
  <si>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</si>
  <si>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</si>
  <si>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</si>
  <si>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</si>
  <si>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</si>
  <si>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</si>
  <si>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</si>
  <si>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</si>
  <si>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</si>
  <si>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</si>
  <si>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</si>
  <si>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</si>
  <si>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</si>
  <si>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</si>
  <si>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</si>
  <si>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</si>
  <si>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</si>
  <si>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</si>
  <si>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</si>
  <si>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</si>
  <si>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</si>
  <si>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</si>
  <si>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</si>
  <si>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</si>
  <si>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</si>
  <si>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</si>
  <si>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</si>
  <si>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</si>
  <si>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</si>
  <si>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</si>
  <si>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</si>
  <si>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</si>
  <si>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</si>
  <si>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</si>
  <si>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</si>
  <si>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</si>
  <si>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</si>
  <si>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</si>
  <si>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</si>
  <si>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</si>
  <si>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</si>
  <si>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</si>
  <si>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</si>
  <si>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</si>
  <si>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</si>
  <si>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</si>
  <si>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</si>
  <si>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</si>
  <si>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</si>
  <si>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</si>
  <si>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</si>
  <si>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</si>
  <si>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</si>
  <si>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</si>
  <si>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</si>
  <si>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</si>
  <si>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</si>
  <si>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</si>
  <si>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</si>
  <si>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</si>
  <si>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</si>
  <si>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</si>
  <si>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</si>
  <si>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</si>
  <si>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</si>
  <si>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</si>
  <si>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</si>
  <si>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</si>
  <si>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</si>
  <si>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</si>
  <si>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</si>
  <si>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</si>
  <si>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</si>
  <si>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</si>
  <si>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</si>
  <si>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</si>
  <si>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</si>
  <si>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</si>
  <si>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</si>
  <si>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</si>
  <si>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</si>
  <si>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</si>
  <si>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</si>
  <si>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</si>
  <si>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</si>
  <si>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</si>
  <si>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</si>
  <si>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</si>
  <si>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</si>
  <si>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</si>
  <si>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</si>
  <si>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</si>
  <si>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</si>
  <si>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</si>
  <si>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</si>
  <si>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</si>
  <si>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</si>
  <si>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</si>
  <si>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</si>
  <si>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</si>
  <si>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</si>
  <si>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</si>
  <si>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</si>
  <si>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</si>
  <si>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</si>
  <si>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</si>
  <si>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</si>
  <si>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</si>
  <si>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</si>
  <si>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</si>
  <si>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</si>
  <si>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</si>
  <si>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</si>
  <si>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</si>
  <si>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</si>
  <si>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</si>
  <si>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</si>
  <si>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</si>
  <si>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</si>
  <si>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</si>
  <si>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</si>
  <si>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</si>
  <si>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</si>
  <si>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</si>
  <si>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</si>
  <si>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</si>
  <si>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</si>
  <si>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</si>
  <si>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</si>
  <si>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</si>
  <si>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</si>
  <si>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</si>
  <si>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</si>
  <si>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</si>
  <si>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</si>
  <si>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</si>
  <si>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</si>
  <si>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</si>
  <si>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</si>
  <si>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</si>
  <si>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</si>
  <si>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</si>
  <si>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</si>
  <si>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</si>
  <si>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</si>
  <si>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</si>
  <si>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</si>
  <si>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</si>
  <si>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</si>
  <si>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</si>
  <si>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</si>
  <si>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</si>
  <si>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</si>
  <si>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</si>
  <si>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</si>
  <si>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</si>
  <si>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</si>
  <si>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</si>
  <si>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</si>
  <si>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</si>
  <si>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</si>
  <si>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</si>
  <si>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</si>
  <si>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</si>
  <si>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</si>
  <si>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</si>
  <si>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</si>
  <si>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</si>
  <si>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</si>
  <si>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</si>
  <si>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</si>
  <si>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</si>
  <si>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</si>
  <si>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</si>
  <si>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</si>
  <si>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</si>
  <si>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</si>
  <si>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</si>
  <si>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</si>
  <si>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</si>
  <si>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</si>
  <si>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</si>
  <si>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</si>
  <si>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</si>
  <si>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</si>
  <si>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</si>
  <si>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</si>
  <si>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</si>
  <si>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</si>
  <si>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</si>
  <si>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</si>
  <si>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</si>
  <si>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</si>
  <si>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</si>
  <si>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</si>
  <si>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</si>
  <si>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</si>
  <si>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</si>
  <si>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</si>
  <si>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</si>
  <si>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</si>
  <si>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</si>
  <si>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</si>
  <si>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</si>
  <si>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</si>
  <si>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</si>
  <si>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</si>
  <si>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</si>
  <si>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</si>
  <si>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</si>
  <si>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</si>
  <si>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</si>
  <si>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</si>
  <si>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</si>
  <si>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</si>
  <si>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</si>
  <si>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</si>
  <si>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</si>
  <si>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</si>
  <si>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</si>
  <si>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</si>
  <si>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</si>
  <si>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</si>
  <si>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</si>
  <si>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</si>
  <si>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</si>
  <si>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</si>
  <si>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</si>
  <si>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</si>
  <si>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</si>
  <si>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</si>
  <si>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</si>
  <si>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</si>
  <si>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</si>
  <si>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</si>
  <si>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</si>
  <si>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</si>
  <si>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</si>
  <si>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</si>
  <si>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</si>
  <si>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</si>
  <si>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</si>
  <si>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</si>
  <si>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</si>
  <si>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</si>
  <si>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</si>
  <si>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</si>
  <si>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</si>
  <si>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</si>
  <si>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</si>
  <si>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</si>
  <si>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</si>
  <si>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</si>
  <si>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</si>
  <si>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</si>
  <si>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</si>
  <si>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</si>
  <si>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</si>
  <si>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</si>
  <si>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</si>
  <si>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</si>
  <si>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</si>
  <si>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</si>
  <si>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</si>
  <si>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</si>
  <si>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</si>
  <si>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</si>
  <si>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</si>
  <si>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</si>
  <si>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</si>
  <si>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</si>
  <si>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</si>
  <si>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</si>
  <si>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</si>
  <si>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</si>
  <si>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</si>
  <si>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</si>
  <si>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</si>
  <si>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</si>
  <si>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</si>
  <si>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</si>
  <si>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</si>
  <si>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</si>
  <si>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</si>
  <si>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</si>
  <si>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</si>
  <si>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</si>
  <si>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</si>
  <si>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</si>
  <si>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</si>
  <si>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</si>
  <si>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</si>
  <si>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</si>
  <si>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</si>
  <si>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</si>
  <si>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</si>
  <si>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</si>
  <si>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</si>
  <si>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</si>
  <si>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</si>
  <si>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</si>
  <si>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</si>
  <si>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</si>
  <si>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</si>
  <si>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</si>
  <si>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</si>
  <si>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</si>
  <si>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</si>
  <si>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</si>
  <si>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</si>
  <si>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</si>
  <si>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</si>
  <si>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</si>
  <si>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</si>
  <si>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</si>
  <si>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</si>
  <si>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</si>
  <si>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</si>
  <si>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</si>
  <si>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</si>
  <si>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</si>
  <si>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</si>
  <si>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</si>
  <si>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</si>
  <si>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</si>
  <si>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</si>
  <si>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</si>
  <si>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</si>
  <si>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</si>
  <si>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</si>
  <si>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</si>
  <si>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</si>
  <si>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</si>
  <si>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</si>
  <si>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</si>
  <si>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</si>
  <si>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</si>
  <si>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</si>
  <si>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</si>
  <si>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</si>
  <si>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</si>
  <si>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</si>
  <si>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</si>
  <si>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</si>
  <si>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</si>
  <si>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</si>
  <si>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</si>
  <si>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</si>
  <si>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</si>
  <si>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</si>
  <si>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</si>
  <si>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</si>
  <si>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</si>
  <si>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</si>
  <si>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</si>
  <si>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</si>
  <si>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</si>
  <si>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</si>
  <si>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</si>
  <si>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</si>
  <si>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</si>
  <si>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</si>
  <si>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</si>
  <si>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</si>
  <si>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</si>
  <si>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</si>
  <si>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</si>
  <si>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</si>
  <si>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</si>
  <si>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</si>
  <si>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</si>
  <si>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</si>
  <si>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</si>
  <si>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</si>
  <si>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</si>
  <si>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</si>
  <si>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</si>
  <si>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</si>
  <si>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</si>
  <si>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</si>
  <si>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</si>
  <si>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</si>
  <si>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</si>
  <si>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</si>
  <si>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</si>
  <si>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</si>
  <si>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</si>
  <si>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</si>
  <si>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</si>
  <si>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</si>
  <si>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</si>
  <si>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</si>
  <si>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</si>
  <si>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</si>
  <si>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</si>
  <si>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</si>
  <si>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</si>
  <si>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</si>
  <si>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</si>
  <si>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</si>
  <si>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</si>
  <si>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</si>
  <si>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</si>
  <si>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</si>
  <si>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</si>
  <si>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</si>
  <si>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</si>
  <si>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</si>
  <si>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</si>
  <si>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</si>
  <si>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</si>
  <si>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</si>
  <si>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</si>
  <si>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</si>
  <si>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</si>
  <si>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</si>
  <si>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</si>
  <si>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</si>
  <si>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</si>
  <si>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</si>
  <si>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</si>
  <si>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</si>
  <si>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</si>
  <si>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</si>
  <si>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</si>
  <si>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</si>
  <si>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</si>
  <si>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</si>
  <si>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</si>
  <si>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</si>
  <si>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</si>
  <si>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</si>
  <si>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</si>
  <si>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</si>
  <si>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</si>
  <si>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</si>
  <si>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</si>
  <si>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</si>
  <si>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</si>
  <si>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</si>
  <si>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</si>
  <si>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</si>
  <si>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</si>
  <si>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</si>
  <si>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</si>
  <si>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</si>
  <si>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</si>
  <si>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</si>
  <si>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</si>
  <si>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</si>
  <si>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</si>
  <si>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</si>
  <si>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</si>
  <si>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</si>
  <si>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</si>
  <si>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</si>
  <si>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</si>
  <si>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</si>
  <si>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</si>
  <si>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</si>
  <si>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</si>
  <si>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</si>
  <si>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</si>
  <si>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</si>
  <si>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</si>
  <si>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</si>
  <si>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</si>
  <si>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</si>
  <si>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</si>
  <si>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</si>
  <si>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</si>
  <si>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</si>
  <si>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</si>
  <si>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</si>
  <si>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</si>
  <si>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</si>
  <si>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</si>
  <si>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</si>
  <si>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</si>
  <si>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</si>
  <si>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</si>
  <si>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</si>
  <si>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</si>
  <si>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</si>
  <si>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</si>
  <si>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</si>
  <si>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</si>
  <si>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</si>
  <si>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</si>
  <si>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</si>
  <si>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</si>
  <si>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</si>
  <si>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</si>
  <si>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</si>
  <si>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</si>
  <si>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</si>
  <si>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</si>
  <si>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</si>
  <si>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</si>
  <si>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</si>
  <si>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</si>
  <si>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</si>
  <si>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</si>
  <si>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</si>
  <si>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</si>
  <si>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</si>
  <si>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</si>
  <si>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</si>
  <si>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</si>
  <si>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</si>
  <si>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</si>
  <si>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</si>
  <si>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</si>
  <si>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</si>
  <si>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</si>
  <si>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</si>
  <si>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</si>
  <si>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</si>
  <si>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</si>
  <si>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</si>
  <si>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</si>
  <si>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</si>
  <si>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</si>
  <si>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</si>
  <si>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</si>
  <si>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</si>
  <si>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</si>
  <si>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</si>
  <si>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</si>
  <si>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</si>
  <si>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</si>
  <si>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</si>
  <si>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</si>
  <si>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</si>
  <si>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</si>
  <si>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</si>
  <si>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</si>
  <si>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</si>
  <si>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</si>
  <si>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</si>
  <si>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</si>
  <si>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</si>
  <si>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</si>
  <si>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</si>
  <si>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</si>
  <si>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</si>
  <si>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</si>
  <si>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</si>
  <si>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</si>
  <si>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</si>
  <si>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</si>
  <si>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</si>
  <si>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</si>
  <si>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</si>
  <si>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</si>
  <si>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</si>
  <si>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</si>
  <si>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</si>
  <si>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</si>
  <si>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</si>
  <si>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</si>
  <si>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</si>
  <si>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</si>
  <si>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</si>
  <si>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</si>
  <si>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</si>
  <si>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</si>
  <si>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</si>
  <si>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</si>
  <si>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</si>
  <si>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</si>
  <si>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</si>
  <si>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</si>
  <si>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</si>
  <si>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</si>
  <si>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</si>
  <si>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</si>
  <si>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</si>
  <si>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</si>
  <si>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</si>
  <si>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</si>
  <si>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</si>
  <si>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</si>
  <si>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</si>
  <si>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</si>
  <si>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</si>
  <si>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</si>
  <si>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</si>
  <si>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</si>
  <si>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</si>
  <si>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</si>
  <si>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</si>
  <si>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</si>
  <si>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</si>
  <si>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</si>
  <si>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</si>
  <si>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</si>
  <si>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</si>
  <si>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</si>
  <si>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</si>
  <si>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</si>
  <si>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</si>
  <si>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</si>
  <si>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</si>
  <si>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</si>
  <si>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</si>
  <si>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</si>
  <si>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</si>
  <si>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</si>
  <si>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</si>
  <si>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</si>
  <si>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</si>
  <si>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</si>
  <si>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</si>
  <si>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</si>
  <si>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</si>
  <si>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</si>
  <si>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</si>
  <si>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</si>
  <si>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</si>
  <si>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</si>
  <si>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</si>
  <si>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</si>
  <si>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</si>
  <si>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</si>
  <si>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</si>
  <si>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</si>
  <si>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</si>
  <si>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</si>
  <si>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</si>
  <si>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</si>
  <si>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</si>
  <si>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</si>
  <si>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</si>
  <si>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</si>
  <si>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</si>
  <si>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</si>
  <si>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</si>
  <si>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</si>
  <si>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</si>
  <si>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</si>
  <si>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</si>
  <si>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</si>
  <si>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</si>
  <si>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</si>
  <si>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</si>
  <si>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</si>
  <si>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</si>
  <si>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</si>
  <si>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</si>
  <si>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</si>
  <si>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</si>
  <si>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</si>
  <si>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</si>
  <si>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</si>
  <si>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</si>
  <si>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</si>
  <si>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</si>
  <si>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</si>
  <si>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</si>
  <si>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</si>
  <si>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</si>
  <si>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</si>
  <si>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</si>
  <si>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</si>
  <si>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</si>
  <si>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</si>
  <si>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</si>
  <si>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</si>
  <si>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</si>
  <si>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</si>
  <si>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</si>
  <si>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</si>
  <si>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</si>
  <si>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</si>
  <si>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</si>
  <si>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</si>
  <si>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</si>
  <si>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</si>
  <si>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</si>
  <si>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</si>
  <si>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</si>
  <si>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</si>
  <si>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</si>
  <si>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</si>
  <si>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</si>
  <si>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</si>
  <si>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</si>
  <si>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</si>
  <si>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</si>
  <si>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</si>
  <si>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</si>
  <si>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</si>
  <si>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</si>
  <si>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</si>
  <si>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</si>
  <si>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</si>
  <si>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</si>
  <si>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</si>
  <si>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</si>
  <si>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</si>
  <si>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</si>
  <si>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</si>
  <si>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</si>
  <si>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</si>
  <si>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</si>
  <si>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</si>
  <si>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</si>
  <si>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</si>
  <si>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</si>
  <si>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</si>
  <si>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</si>
  <si>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</si>
  <si>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</si>
  <si>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</si>
  <si>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</si>
  <si>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</si>
  <si>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</si>
  <si>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</si>
  <si>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</si>
  <si>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</si>
  <si>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</si>
  <si>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</si>
  <si>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</si>
  <si>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</si>
  <si>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</si>
  <si>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</si>
  <si>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</si>
  <si>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</si>
  <si>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</si>
  <si>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</si>
  <si>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</si>
  <si>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</si>
  <si>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</si>
  <si>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</si>
  <si>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</si>
  <si>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</si>
  <si>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</si>
  <si>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</si>
  <si>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</si>
  <si>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</si>
  <si>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</si>
  <si>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</si>
  <si>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</si>
  <si>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</si>
  <si>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</si>
  <si>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</si>
  <si>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</si>
  <si>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</si>
  <si>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</si>
  <si>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</si>
  <si>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</si>
  <si>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</si>
  <si>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</si>
  <si>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</si>
  <si>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</si>
  <si>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</si>
  <si>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</si>
  <si>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</si>
  <si>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</si>
  <si>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</si>
  <si>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</si>
  <si>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</si>
  <si>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</si>
  <si>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</si>
  <si>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</si>
  <si>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</si>
  <si>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</si>
  <si>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</si>
  <si>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</si>
  <si>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</si>
  <si>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</si>
  <si>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</si>
  <si>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</si>
  <si>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</si>
  <si>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</si>
  <si>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</si>
  <si>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</si>
  <si>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</si>
  <si>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</si>
  <si>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</si>
  <si>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</si>
  <si>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</si>
  <si>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</si>
  <si>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</si>
  <si>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</si>
  <si>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</si>
  <si>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</si>
  <si>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</si>
  <si>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</si>
  <si>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</si>
  <si>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</si>
  <si>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</si>
  <si>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</si>
  <si>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</si>
  <si>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</si>
  <si>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</si>
  <si>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</si>
  <si>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</si>
  <si>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</si>
  <si>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</si>
  <si>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</si>
  <si>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</si>
  <si>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</si>
  <si>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</si>
  <si>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</si>
  <si>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</si>
  <si>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</si>
  <si>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</si>
  <si>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</si>
  <si>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</si>
  <si>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</si>
  <si>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</si>
  <si>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</si>
  <si>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</si>
  <si>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</si>
  <si>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</si>
  <si>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</si>
  <si>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</si>
  <si>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</si>
  <si>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</si>
  <si>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</si>
  <si>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</si>
  <si>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</si>
  <si>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</si>
  <si>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</si>
  <si>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</si>
  <si>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</si>
  <si>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</si>
  <si>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</si>
  <si>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</si>
  <si>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</si>
  <si>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</si>
  <si>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</si>
  <si>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</si>
  <si>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</si>
  <si>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</si>
  <si>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</si>
  <si>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</si>
  <si>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</si>
  <si>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</si>
  <si>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</si>
  <si>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</si>
  <si>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</si>
  <si>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</si>
  <si>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</si>
  <si>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</si>
  <si>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</si>
  <si>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</si>
  <si>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</si>
  <si>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</si>
  <si>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</si>
  <si>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</si>
  <si>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</si>
  <si>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</si>
  <si>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</si>
  <si>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</si>
  <si>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</si>
  <si>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</si>
  <si>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</si>
  <si>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</si>
  <si>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</si>
  <si>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</si>
  <si>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</si>
  <si>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</si>
  <si>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</si>
  <si>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</si>
  <si>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</si>
  <si>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</si>
  <si>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</si>
  <si>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</si>
  <si>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</si>
  <si>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</si>
  <si>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</si>
  <si>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</si>
  <si>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</si>
  <si>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</si>
  <si>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</si>
  <si>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</si>
  <si>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</si>
  <si>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</si>
  <si>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</si>
  <si>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</si>
  <si>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</si>
  <si>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</si>
  <si>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</si>
  <si>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</si>
  <si>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</si>
  <si>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</si>
  <si>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</si>
  <si>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</si>
  <si>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</si>
  <si>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</si>
  <si>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</si>
  <si>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</si>
  <si>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</si>
  <si>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</si>
  <si>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</si>
  <si>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</si>
  <si>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</si>
  <si>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</si>
  <si>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</si>
  <si>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</si>
  <si>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</si>
  <si>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</si>
  <si>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</si>
  <si>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</si>
  <si>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</si>
  <si>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</si>
  <si>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</si>
  <si>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</si>
  <si>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</si>
  <si>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</si>
  <si>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</si>
  <si>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</si>
  <si>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</si>
  <si>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</si>
  <si>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</si>
  <si>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</si>
  <si>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</si>
  <si>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</si>
  <si>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</si>
  <si>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</si>
  <si>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</si>
  <si>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</si>
  <si>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</si>
  <si>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</si>
  <si>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</si>
  <si>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</si>
  <si>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</si>
  <si>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</si>
  <si>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</si>
  <si>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</si>
  <si>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</si>
  <si>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</si>
  <si>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</si>
  <si>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</si>
  <si>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</si>
  <si>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</si>
  <si>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</si>
  <si>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</si>
  <si>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</si>
  <si>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</si>
  <si>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</si>
  <si>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</si>
  <si>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</si>
  <si>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</si>
  <si>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</si>
  <si>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</si>
  <si>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</si>
  <si>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</si>
  <si>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</si>
  <si>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</si>
  <si>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</si>
  <si>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</si>
  <si>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</si>
  <si>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</si>
  <si>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</si>
  <si>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</si>
  <si>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</si>
  <si>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</si>
  <si>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</si>
  <si>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</si>
  <si>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</si>
  <si>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</si>
  <si>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</si>
  <si>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</si>
  <si>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</si>
  <si>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</si>
  <si>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</si>
  <si>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</si>
  <si>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</si>
  <si>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</si>
  <si>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</si>
  <si>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</si>
  <si>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</si>
  <si>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</si>
  <si>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</si>
  <si>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</si>
  <si>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</si>
  <si>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</si>
  <si>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</si>
  <si>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</si>
  <si>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</si>
  <si>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</si>
  <si>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</si>
  <si>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</si>
  <si>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</si>
  <si>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</si>
  <si>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</si>
  <si>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</si>
  <si>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</si>
  <si>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</si>
  <si>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</si>
  <si>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</si>
  <si>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</si>
  <si>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</si>
  <si>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</si>
  <si>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</si>
  <si>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</si>
  <si>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</si>
  <si>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</si>
  <si>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</si>
  <si>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</si>
  <si>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</si>
  <si>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</si>
  <si>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</si>
  <si>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</si>
  <si>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</si>
  <si>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</si>
  <si>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</si>
  <si>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</si>
  <si>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</si>
  <si>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</si>
  <si>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</si>
  <si>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</si>
  <si>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</si>
  <si>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</si>
  <si>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</si>
  <si>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</si>
  <si>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</si>
  <si>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</si>
  <si>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</si>
  <si>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</si>
  <si>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</si>
  <si>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</si>
  <si>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</si>
  <si>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</si>
  <si>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</si>
  <si>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</si>
  <si>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</si>
  <si>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</si>
  <si>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</si>
  <si>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</si>
  <si>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</si>
  <si>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</si>
  <si>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</si>
  <si>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</si>
  <si>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</si>
  <si>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</si>
  <si>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</si>
  <si>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</si>
  <si>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</si>
  <si>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</si>
  <si>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</si>
  <si>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</si>
  <si>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</si>
  <si>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</si>
  <si>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</si>
  <si>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</si>
  <si>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</si>
  <si>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</si>
  <si>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</si>
  <si>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</si>
  <si>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</si>
  <si>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</si>
  <si>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</si>
  <si>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</si>
  <si>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</si>
  <si>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</si>
  <si>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</si>
  <si>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</si>
  <si>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</si>
  <si>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</si>
  <si>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</si>
  <si>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</si>
  <si>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</si>
  <si>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</si>
  <si>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</si>
  <si>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</si>
  <si>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</si>
  <si>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</si>
  <si>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</si>
  <si>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</si>
  <si>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</si>
  <si>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</si>
  <si>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</si>
  <si>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</si>
  <si>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</si>
  <si>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</si>
  <si>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</si>
  <si>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</si>
  <si>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</si>
  <si>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</si>
  <si>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</si>
  <si>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</si>
  <si>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</si>
  <si>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</si>
  <si>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</si>
  <si>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</si>
  <si>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</si>
  <si>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</si>
  <si>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</si>
  <si>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</si>
  <si>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</si>
  <si>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</si>
  <si>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</si>
  <si>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</si>
  <si>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</si>
  <si>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</si>
  <si>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</si>
  <si>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</si>
  <si>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</si>
  <si>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</si>
  <si>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</si>
  <si>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</si>
  <si>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</si>
  <si>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</si>
  <si>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</si>
  <si>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</si>
  <si>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</si>
  <si>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</si>
  <si>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</si>
  <si>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</si>
  <si>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</si>
  <si>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</si>
  <si>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</si>
  <si>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</si>
  <si>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</si>
  <si>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</si>
  <si>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</si>
  <si>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</si>
  <si>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</si>
  <si>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</si>
  <si>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</si>
  <si>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</si>
  <si>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</si>
  <si>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</si>
  <si>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</si>
  <si>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</si>
  <si>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</si>
  <si>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</si>
  <si>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</si>
  <si>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</si>
  <si>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</si>
  <si>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</si>
  <si>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</si>
  <si>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</si>
  <si>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</si>
  <si>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</si>
  <si>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</si>
  <si>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</si>
  <si>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</si>
  <si>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</si>
  <si>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</si>
  <si>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</si>
  <si>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</si>
  <si>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</si>
  <si>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</si>
  <si>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</si>
  <si>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</si>
  <si>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</si>
  <si>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</si>
  <si>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</si>
  <si>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</si>
  <si>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</si>
  <si>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</si>
  <si>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</si>
  <si>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</si>
  <si>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</si>
  <si>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</si>
  <si>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</si>
  <si>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</si>
  <si>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</si>
  <si>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</si>
  <si>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</si>
  <si>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</si>
  <si>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</si>
  <si>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</si>
  <si>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</si>
  <si>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</si>
  <si>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</si>
  <si>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</si>
  <si>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</si>
  <si>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</si>
  <si>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</si>
  <si>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</si>
  <si>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</si>
  <si>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</si>
  <si>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</si>
  <si>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</si>
  <si>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</si>
  <si>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</si>
  <si>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</si>
  <si>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</si>
  <si>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</si>
  <si>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</si>
  <si>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</si>
  <si>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</si>
  <si>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</si>
  <si>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</si>
  <si>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</si>
  <si>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</si>
  <si>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</si>
  <si>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</si>
  <si>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</si>
  <si>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</si>
  <si>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</si>
  <si>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</si>
  <si>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</si>
  <si>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</si>
  <si>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</si>
  <si>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</si>
  <si>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</si>
  <si>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</si>
  <si>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</si>
  <si>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</si>
  <si>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</si>
  <si>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</si>
  <si>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</si>
  <si>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</si>
  <si>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</si>
  <si>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</si>
  <si>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</si>
  <si>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</si>
  <si>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</si>
  <si>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</si>
  <si>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</si>
  <si>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</si>
  <si>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</si>
  <si>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</si>
  <si>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</si>
  <si>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</si>
  <si>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</si>
  <si>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</si>
  <si>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</si>
  <si>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</si>
  <si>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</si>
  <si>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</si>
  <si>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</si>
  <si>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</si>
  <si>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</si>
  <si>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</si>
  <si>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</si>
  <si>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</si>
  <si>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</si>
  <si>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</si>
  <si>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</si>
  <si>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</si>
  <si>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</si>
  <si>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</si>
  <si>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</si>
  <si>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</si>
  <si>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</si>
  <si>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</si>
  <si>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</si>
  <si>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</si>
  <si>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</si>
  <si>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</si>
  <si>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</si>
  <si>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</si>
  <si>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</si>
  <si>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</si>
  <si>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</si>
  <si>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</si>
  <si>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</si>
  <si>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</si>
  <si>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</si>
  <si>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</si>
  <si>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</si>
  <si>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</si>
  <si>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</si>
  <si>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</si>
  <si>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</si>
  <si>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</si>
  <si>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</si>
  <si>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</si>
  <si>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</si>
  <si>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</si>
  <si>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</si>
  <si>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</si>
  <si>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</si>
  <si>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</si>
  <si>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</si>
  <si>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</si>
  <si>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</si>
  <si>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</si>
  <si>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</si>
  <si>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</si>
  <si>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</si>
  <si>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</si>
  <si>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</si>
  <si>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</si>
  <si>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</si>
  <si>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</si>
  <si>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</si>
  <si>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</si>
  <si>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</si>
  <si>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</si>
  <si>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</si>
  <si>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</si>
  <si>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</si>
  <si>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</si>
  <si>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</si>
  <si>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</si>
  <si>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</si>
  <si>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</si>
  <si>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</si>
  <si>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</si>
  <si>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</si>
  <si>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</si>
  <si>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</si>
  <si>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</si>
  <si>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</si>
  <si>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</si>
  <si>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</si>
  <si>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</si>
  <si>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</si>
  <si>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</si>
  <si>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</si>
  <si>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</si>
  <si>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</si>
  <si>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</si>
  <si>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</si>
  <si>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</si>
  <si>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</si>
  <si>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</si>
  <si>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</si>
  <si>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</si>
  <si>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</si>
  <si>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</si>
  <si>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</si>
  <si>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</si>
  <si>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</si>
  <si>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</si>
  <si>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</si>
  <si>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</si>
  <si>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</si>
  <si>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</si>
  <si>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</si>
  <si>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</si>
  <si>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</si>
  <si>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</si>
  <si>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</si>
  <si>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</si>
  <si>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</si>
  <si>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</si>
  <si>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</si>
  <si>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</si>
  <si>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</si>
  <si>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</si>
  <si>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</si>
  <si>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</si>
  <si>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</si>
  <si>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</si>
  <si>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</si>
  <si>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</si>
  <si>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</si>
  <si>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</si>
  <si>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</si>
  <si>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</si>
  <si>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</si>
  <si>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</si>
  <si>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</si>
  <si>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</si>
  <si>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</si>
  <si>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</si>
  <si>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</si>
  <si>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</si>
  <si>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</si>
  <si>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</si>
  <si>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</si>
  <si>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</si>
  <si>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</si>
  <si>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</si>
  <si>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</si>
  <si>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</si>
  <si>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</si>
  <si>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</si>
  <si>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</si>
  <si>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</si>
  <si>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</si>
  <si>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</si>
  <si>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</si>
  <si>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</si>
  <si>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</si>
  <si>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</si>
  <si>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</si>
  <si>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</si>
  <si>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</si>
  <si>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</si>
  <si>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</si>
  <si>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</si>
  <si>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</si>
  <si>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</si>
  <si>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</si>
  <si>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</si>
  <si>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</si>
  <si>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</si>
  <si>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</si>
  <si>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</si>
  <si>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</si>
  <si>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</si>
  <si>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</si>
  <si>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</si>
  <si>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</si>
  <si>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</si>
  <si>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</si>
  <si>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</si>
  <si>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</si>
  <si>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</si>
  <si>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</si>
  <si>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</si>
  <si>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</si>
  <si>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</si>
  <si>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</si>
  <si>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</si>
  <si>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</si>
  <si>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</si>
  <si>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</si>
  <si>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</si>
  <si>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</si>
  <si>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</si>
  <si>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</si>
  <si>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</si>
  <si>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</si>
  <si>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</si>
  <si>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</si>
  <si>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</si>
  <si>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</si>
  <si>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</si>
  <si>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</si>
  <si>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</si>
  <si>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</si>
  <si>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</si>
  <si>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</si>
  <si>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</si>
  <si>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</si>
  <si>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</si>
  <si>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</si>
  <si>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</si>
  <si>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</si>
  <si>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</si>
  <si>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</si>
  <si>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</si>
  <si>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</si>
  <si>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</si>
  <si>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</si>
  <si>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</si>
  <si>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</si>
  <si>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</si>
  <si>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</si>
  <si>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</si>
  <si>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</si>
  <si>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</si>
  <si>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</si>
  <si>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</si>
  <si>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</si>
  <si>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</si>
  <si>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</si>
  <si>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</si>
  <si>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</si>
  <si>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</si>
  <si>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</si>
  <si>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</si>
  <si>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</si>
  <si>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</si>
  <si>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</si>
  <si>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</si>
  <si>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</si>
  <si>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</si>
  <si>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</si>
  <si>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</si>
  <si>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</si>
  <si>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</si>
  <si>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</si>
  <si>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</si>
  <si>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</si>
  <si>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</si>
  <si>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</si>
  <si>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</si>
  <si>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</si>
  <si>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</si>
  <si>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</si>
  <si>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</si>
  <si>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</si>
  <si>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</si>
  <si>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</si>
  <si>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</si>
  <si>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</si>
  <si>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</si>
  <si>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</si>
  <si>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</si>
  <si>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</si>
  <si>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</si>
  <si>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</si>
  <si>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</si>
  <si>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</si>
  <si>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</si>
  <si>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</si>
  <si>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</si>
  <si>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</si>
  <si>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</si>
  <si>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</si>
  <si>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</si>
  <si>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</si>
  <si>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</si>
  <si>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</si>
  <si>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</si>
  <si>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</si>
  <si>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</si>
  <si>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</si>
  <si>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</si>
  <si>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</si>
  <si>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</si>
  <si>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</si>
  <si>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</si>
  <si>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</si>
  <si>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</si>
  <si>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</si>
  <si>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</si>
  <si>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</si>
  <si>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</si>
  <si>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</si>
  <si>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</si>
  <si>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</si>
  <si>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</si>
  <si>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</si>
  <si>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</si>
  <si>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</si>
  <si>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</si>
  <si>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</si>
  <si>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</si>
  <si>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</si>
  <si>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</si>
  <si>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</si>
  <si>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</si>
  <si>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</si>
  <si>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</si>
  <si>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</si>
  <si>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</si>
  <si>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</si>
  <si>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</si>
  <si>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</si>
  <si>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</si>
  <si>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</si>
  <si>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</si>
  <si>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</si>
  <si>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</si>
  <si>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</si>
  <si>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</si>
  <si>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</si>
  <si>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</si>
  <si>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</si>
  <si>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</si>
  <si>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</si>
  <si>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</si>
  <si>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</si>
  <si>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</si>
  <si>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</si>
  <si>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</si>
  <si>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</si>
  <si>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</si>
  <si>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</si>
  <si>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</si>
  <si>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</si>
  <si>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</si>
  <si>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</si>
  <si>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</si>
  <si>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</si>
  <si>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</si>
  <si>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</si>
  <si>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</si>
  <si>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</si>
  <si>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</si>
  <si>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</si>
  <si>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</si>
  <si>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</si>
  <si>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</si>
  <si>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</si>
  <si>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</si>
  <si>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</si>
  <si>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</si>
  <si>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</si>
  <si>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</si>
  <si>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</si>
  <si>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</si>
  <si>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</si>
  <si>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</si>
  <si>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</si>
  <si>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</si>
  <si>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</si>
  <si>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</si>
  <si>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</si>
  <si>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</si>
  <si>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</si>
  <si>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</si>
  <si>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</si>
  <si>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</si>
  <si>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</si>
  <si>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</si>
  <si>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</si>
  <si>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</si>
  <si>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</si>
  <si>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</si>
  <si>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</si>
  <si>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</si>
  <si>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</si>
  <si>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</si>
  <si>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</si>
  <si>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</si>
  <si>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</si>
  <si>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</si>
  <si>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</si>
  <si>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</si>
  <si>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</si>
  <si>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</si>
  <si>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</si>
  <si>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</si>
  <si>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</si>
  <si>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</si>
  <si>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</si>
  <si>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</si>
  <si>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</si>
  <si>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</si>
  <si>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</si>
  <si>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</si>
  <si>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</si>
  <si>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</si>
  <si>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</si>
  <si>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</si>
  <si>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</si>
  <si>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</si>
  <si>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</si>
  <si>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</si>
  <si>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</si>
  <si>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</si>
  <si>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</si>
  <si>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</si>
  <si>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</si>
  <si>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</si>
  <si>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</si>
  <si>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</si>
  <si>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</si>
  <si>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</si>
  <si>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</si>
  <si>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</si>
  <si>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</si>
  <si>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</si>
  <si>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</si>
  <si>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</si>
  <si>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</si>
  <si>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</si>
  <si>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</si>
  <si>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</si>
  <si>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</si>
  <si>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</si>
  <si>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</si>
  <si>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</si>
  <si>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</si>
  <si>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</si>
  <si>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</si>
  <si>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</si>
  <si>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</si>
  <si>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</si>
  <si>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</si>
  <si>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</si>
  <si>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</si>
  <si>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</si>
  <si>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</si>
  <si>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</si>
  <si>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</si>
  <si>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</si>
  <si>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</si>
  <si>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</si>
  <si>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</si>
  <si>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</si>
  <si>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</si>
  <si>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</si>
  <si>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</si>
  <si>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</si>
  <si>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</si>
  <si>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</si>
  <si>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</si>
  <si>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</si>
  <si>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</si>
  <si>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</si>
  <si>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</si>
  <si>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</si>
  <si>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</si>
  <si>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</si>
  <si>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</si>
  <si>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</si>
  <si>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</si>
  <si>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</si>
  <si>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</si>
  <si>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</si>
  <si>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</si>
  <si>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</si>
  <si>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</si>
  <si>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</si>
  <si>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</si>
  <si>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</si>
  <si>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</si>
  <si>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</si>
  <si>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</si>
  <si>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</si>
  <si>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</si>
  <si>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</si>
  <si>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</si>
  <si>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</si>
  <si>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</si>
  <si>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</si>
  <si>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</si>
  <si>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</si>
  <si>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</si>
  <si>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</si>
  <si>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</si>
  <si>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</si>
  <si>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</si>
  <si>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</si>
  <si>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</si>
  <si>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</si>
  <si>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</si>
  <si>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</si>
  <si>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</si>
  <si>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</si>
  <si>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</si>
  <si>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</si>
  <si>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</si>
  <si>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</si>
  <si>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</si>
  <si>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</si>
  <si>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</si>
  <si>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</si>
  <si>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</si>
  <si>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</si>
  <si>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</si>
  <si>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</si>
  <si>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</si>
  <si>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</si>
  <si>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</si>
  <si>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</si>
  <si>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</si>
  <si>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</si>
  <si>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</si>
  <si>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</si>
  <si>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</si>
  <si>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</si>
  <si>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</si>
  <si>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</si>
  <si>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</si>
  <si>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</si>
  <si>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</si>
  <si>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</si>
  <si>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</si>
  <si>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</si>
  <si>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</si>
  <si>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</si>
  <si>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</si>
  <si>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</si>
  <si>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</si>
  <si>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</si>
  <si>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</si>
  <si>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</si>
  <si>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</si>
  <si>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</si>
  <si>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</si>
  <si>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</si>
  <si>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</si>
  <si>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</si>
  <si>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</si>
  <si>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</si>
  <si>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</si>
  <si>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</si>
  <si>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</si>
  <si>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</si>
  <si>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</si>
  <si>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</si>
  <si>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</si>
  <si>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</si>
  <si>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</si>
  <si>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</si>
  <si>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</si>
  <si>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</si>
  <si>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</si>
  <si>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</si>
  <si>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</si>
  <si>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</si>
  <si>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</si>
  <si>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</si>
  <si>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</si>
  <si>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</si>
  <si>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</si>
  <si>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</si>
  <si>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</si>
  <si>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</si>
  <si>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</si>
  <si>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</si>
  <si>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</si>
  <si>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</si>
  <si>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</si>
  <si>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</si>
  <si>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</si>
  <si>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</si>
  <si>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</si>
  <si>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</si>
  <si>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</si>
  <si>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</si>
  <si>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</si>
  <si>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</si>
  <si>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</si>
  <si>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</si>
  <si>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</si>
  <si>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</si>
  <si>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</si>
  <si>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</si>
  <si>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</si>
  <si>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</si>
  <si>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</si>
  <si>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</si>
  <si>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</si>
  <si>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</si>
  <si>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</si>
  <si>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</si>
  <si>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</si>
  <si>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</si>
  <si>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</si>
  <si>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</si>
  <si>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</si>
  <si>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</si>
  <si>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</si>
  <si>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</si>
  <si>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</si>
  <si>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</si>
  <si>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</si>
  <si>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</si>
  <si>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</si>
  <si>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</si>
  <si>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</si>
  <si>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</si>
  <si>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</si>
  <si>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</si>
  <si>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</si>
  <si>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</si>
  <si>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</si>
  <si>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</si>
  <si>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</si>
  <si>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</si>
  <si>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</si>
  <si>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</si>
  <si>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</si>
  <si>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</si>
  <si>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</si>
  <si>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</si>
  <si>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</si>
  <si>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</si>
  <si>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</si>
  <si>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</si>
  <si>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</si>
  <si>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</si>
  <si>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</si>
  <si>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</si>
  <si>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</si>
  <si>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</si>
  <si>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</si>
  <si>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</si>
  <si>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</si>
  <si>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</si>
  <si>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</si>
  <si>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</si>
  <si>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</si>
  <si>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</si>
  <si>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</si>
  <si>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</si>
  <si>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</si>
  <si>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</si>
  <si>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</si>
  <si>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</si>
  <si>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</si>
  <si>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</si>
  <si>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</si>
  <si>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</si>
  <si>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</si>
  <si>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</si>
  <si>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</si>
  <si>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</si>
  <si>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</si>
  <si>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</si>
  <si>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</si>
  <si>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</si>
  <si>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</si>
  <si>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</si>
  <si>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</si>
  <si>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</si>
  <si>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</si>
  <si>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</si>
  <si>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</si>
  <si>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</si>
  <si>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</si>
  <si>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</si>
  <si>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</si>
  <si>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</si>
  <si>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</si>
  <si>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</si>
  <si>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</si>
  <si>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</si>
  <si>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</si>
  <si>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</si>
  <si>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</si>
  <si>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</si>
  <si>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</si>
  <si>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</si>
  <si>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</si>
  <si>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</si>
  <si>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</si>
  <si>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</si>
  <si>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</si>
  <si>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</si>
  <si>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</si>
  <si>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</si>
  <si>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</si>
  <si>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</si>
  <si>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</si>
  <si>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</si>
  <si>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</si>
  <si>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</si>
  <si>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</si>
  <si>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</si>
  <si>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</si>
  <si>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</si>
  <si>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</si>
  <si>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</si>
  <si>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</si>
  <si>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</si>
  <si>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</si>
  <si>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</si>
  <si>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</si>
  <si>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</si>
  <si>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</si>
  <si>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</si>
  <si>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</si>
  <si>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</si>
  <si>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</si>
  <si>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</si>
  <si>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</si>
  <si>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</si>
  <si>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</si>
  <si>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</si>
  <si>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</si>
  <si>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</si>
  <si>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</si>
  <si>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</si>
  <si>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</si>
  <si>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</si>
  <si>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</si>
  <si>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</si>
  <si>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</si>
  <si>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</si>
  <si>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</si>
  <si>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</si>
  <si>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</si>
  <si>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</si>
  <si>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</si>
  <si>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</si>
  <si>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</si>
  <si>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</si>
  <si>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</si>
  <si>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</si>
  <si>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</si>
  <si>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</si>
  <si>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</si>
  <si>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</si>
  <si>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</si>
  <si>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</si>
  <si>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</si>
  <si>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</si>
  <si>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</si>
  <si>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</si>
  <si>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</si>
  <si>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</si>
  <si>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</si>
  <si>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</si>
  <si>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</si>
  <si>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</si>
  <si>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</si>
  <si>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</si>
  <si>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</si>
  <si>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</si>
  <si>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</si>
  <si>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</si>
  <si>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</si>
  <si>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</si>
  <si>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</si>
  <si>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</si>
  <si>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</si>
  <si>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</si>
  <si>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</si>
  <si>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</si>
  <si>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</si>
  <si>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</si>
  <si>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</si>
  <si>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</si>
  <si>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</si>
  <si>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</si>
  <si>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</si>
  <si>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</si>
  <si>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</si>
  <si>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</si>
  <si>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</si>
  <si>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</si>
  <si>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</si>
  <si>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</si>
  <si>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</si>
  <si>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</si>
  <si>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</si>
  <si>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</si>
  <si>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</si>
  <si>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</si>
  <si>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</si>
  <si>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</si>
  <si>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</si>
  <si>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</si>
  <si>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</si>
  <si>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</si>
  <si>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</si>
  <si>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</si>
  <si>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</si>
  <si>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</si>
  <si>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</si>
  <si>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</si>
  <si>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</si>
  <si>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</si>
  <si>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</si>
  <si>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</si>
  <si>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</si>
  <si>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</si>
  <si>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</si>
  <si>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</si>
  <si>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</si>
  <si>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</si>
  <si>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</si>
  <si>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</si>
  <si>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</si>
  <si>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</si>
  <si>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</si>
  <si>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</si>
  <si>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</si>
  <si>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</si>
  <si>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</si>
  <si>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</si>
  <si>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</si>
  <si>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</si>
  <si>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</si>
  <si>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</si>
  <si>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</si>
  <si>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</si>
  <si>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</si>
  <si>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</si>
  <si>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</si>
  <si>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</si>
  <si>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</si>
  <si>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</si>
  <si>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</si>
  <si>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</si>
  <si>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</si>
  <si>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</si>
  <si>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</si>
  <si>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</si>
  <si>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</si>
  <si>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</si>
  <si>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</si>
  <si>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</si>
  <si>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</si>
  <si>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</si>
  <si>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</si>
  <si>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</si>
  <si>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</si>
  <si>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</si>
  <si>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</si>
  <si>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</si>
  <si>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</si>
  <si>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</si>
  <si>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</si>
  <si>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</si>
  <si>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</si>
  <si>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</si>
  <si>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</si>
  <si>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</si>
  <si>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</si>
  <si>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</si>
  <si>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</si>
  <si>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</si>
  <si>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</si>
  <si>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</si>
  <si>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</si>
  <si>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</si>
  <si>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</si>
  <si>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</si>
  <si>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</si>
  <si>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</si>
  <si>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</si>
  <si>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</si>
  <si>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</si>
  <si>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</si>
  <si>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</si>
  <si>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</si>
  <si>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</si>
  <si>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</si>
  <si>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</si>
  <si>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</si>
  <si>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</si>
  <si>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</si>
  <si>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</si>
  <si>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</si>
  <si>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</si>
  <si>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</si>
  <si>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</si>
  <si>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</si>
  <si>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</si>
  <si>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</si>
  <si>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</si>
  <si>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</si>
  <si>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</si>
  <si>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</si>
  <si>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</si>
  <si>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</si>
  <si>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</si>
  <si>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</si>
  <si>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</si>
  <si>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</si>
  <si>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</si>
  <si>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</si>
  <si>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</si>
  <si>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</si>
  <si>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</si>
  <si>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</si>
  <si>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</si>
  <si>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</si>
  <si>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</si>
  <si>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</si>
  <si>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</si>
  <si>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</si>
  <si>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</si>
  <si>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</si>
  <si>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</si>
  <si>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</si>
  <si>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</si>
  <si>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</si>
  <si>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</si>
  <si>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</si>
  <si>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</si>
  <si>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</si>
  <si>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</si>
  <si>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</si>
  <si>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</si>
  <si>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</si>
  <si>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</si>
  <si>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</si>
  <si>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</si>
  <si>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</si>
  <si>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</si>
  <si>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</si>
  <si>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</si>
  <si>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</si>
  <si>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</si>
  <si>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</si>
  <si>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</si>
  <si>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</si>
  <si>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</si>
  <si>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</si>
  <si>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</si>
  <si>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</si>
  <si>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</si>
  <si>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</si>
  <si>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</si>
  <si>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</si>
  <si>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</si>
  <si>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</si>
  <si>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</si>
  <si>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</si>
  <si>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</si>
  <si>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</si>
  <si>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</si>
  <si>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</si>
  <si>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</si>
  <si>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</si>
  <si>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</si>
  <si>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</si>
  <si>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</si>
  <si>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</si>
  <si>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</si>
  <si>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</si>
  <si>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</si>
  <si>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</si>
  <si>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</si>
  <si>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</si>
  <si>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</si>
  <si>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</si>
  <si>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</si>
  <si>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</si>
  <si>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</si>
  <si>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</si>
  <si>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</si>
  <si>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</si>
  <si>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</si>
  <si>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</si>
  <si>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</si>
  <si>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</si>
  <si>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</si>
  <si>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</si>
  <si>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</si>
  <si>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</si>
  <si>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</si>
  <si>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</si>
  <si>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</si>
  <si>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</si>
  <si>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</si>
  <si>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</si>
  <si>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</si>
  <si>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</si>
  <si>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</si>
  <si>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</si>
  <si>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</si>
  <si>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</si>
  <si>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</si>
  <si>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</si>
  <si>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</si>
  <si>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</si>
  <si>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</si>
  <si>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</si>
  <si>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</si>
  <si>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</si>
  <si>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</si>
  <si>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</si>
  <si>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</si>
  <si>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</si>
  <si>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</si>
  <si>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</si>
  <si>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</si>
  <si>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</si>
  <si>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</si>
  <si>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</si>
  <si>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</si>
  <si>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</si>
  <si>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</si>
  <si>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</si>
  <si>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</si>
  <si>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</si>
  <si>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</si>
  <si>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</si>
  <si>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</si>
  <si>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</si>
  <si>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</si>
  <si>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</si>
  <si>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</si>
  <si>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</si>
  <si>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</si>
  <si>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</si>
  <si>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</si>
  <si>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</si>
  <si>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</si>
  <si>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</si>
  <si>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</si>
  <si>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</si>
  <si>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</si>
  <si>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</si>
  <si>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</si>
  <si>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</si>
  <si>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</si>
  <si>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</si>
  <si>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</si>
  <si>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</si>
  <si>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</si>
  <si>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</si>
  <si>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</si>
  <si>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</si>
  <si>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</si>
  <si>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</si>
  <si>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</si>
  <si>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</si>
  <si>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</si>
  <si>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</si>
  <si>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</si>
  <si>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</si>
  <si>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</si>
  <si>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</si>
  <si>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</si>
  <si>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</si>
  <si>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</si>
  <si>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</si>
  <si>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</si>
  <si>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</si>
  <si>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</si>
  <si>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</si>
  <si>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</si>
  <si>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</si>
  <si>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</si>
  <si>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</si>
  <si>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</si>
  <si>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</si>
  <si>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</si>
  <si>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</si>
  <si>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</si>
  <si>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</si>
  <si>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</si>
  <si>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</si>
  <si>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</si>
  <si>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</si>
  <si>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</si>
  <si>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</si>
  <si>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</si>
  <si>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</si>
  <si>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</si>
  <si>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</si>
  <si>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</si>
  <si>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</si>
  <si>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</si>
  <si>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</si>
  <si>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</si>
  <si>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</si>
  <si>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</si>
  <si>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</si>
  <si>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</si>
  <si>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</si>
  <si>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</si>
  <si>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</si>
  <si>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</si>
  <si>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</si>
  <si>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</si>
  <si>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</si>
  <si>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</si>
  <si>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</si>
  <si>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</si>
  <si>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</si>
  <si>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</si>
  <si>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</si>
  <si>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</si>
  <si>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</si>
  <si>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</si>
  <si>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</si>
  <si>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</si>
  <si>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</si>
  <si>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</si>
  <si>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</si>
  <si>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</si>
  <si>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</si>
  <si>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</si>
  <si>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</si>
  <si>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</si>
  <si>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</si>
  <si>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</si>
  <si>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</si>
  <si>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</si>
  <si>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</si>
  <si>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</si>
  <si>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</si>
  <si>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</si>
  <si>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</si>
  <si>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</si>
  <si>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</si>
  <si>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</si>
  <si>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</si>
  <si>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</si>
  <si>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</si>
  <si>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</si>
  <si>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</si>
  <si>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</si>
  <si>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</si>
  <si>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</si>
  <si>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</si>
  <si>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</si>
  <si>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</si>
  <si>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</si>
  <si>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</si>
  <si>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</si>
  <si>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</si>
  <si>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</si>
  <si>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</si>
  <si>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</si>
  <si>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</si>
  <si>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</si>
  <si>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</si>
  <si>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</si>
  <si>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</si>
  <si>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</si>
  <si>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</si>
  <si>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</si>
  <si>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</si>
  <si>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</si>
  <si>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</si>
  <si>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</si>
  <si>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</si>
  <si>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</si>
  <si>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</si>
  <si>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</si>
  <si>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</si>
  <si>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</si>
  <si>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</si>
  <si>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</si>
  <si>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</si>
  <si>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</si>
  <si>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</si>
  <si>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</si>
  <si>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</si>
  <si>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</si>
  <si>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</si>
  <si>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</si>
  <si>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</si>
  <si>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</si>
  <si>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</si>
  <si>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</si>
  <si>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</si>
  <si>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</si>
  <si>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</si>
  <si>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</si>
  <si>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</si>
  <si>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</si>
  <si>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</si>
  <si>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</si>
  <si>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</si>
  <si>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</si>
  <si>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</si>
  <si>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</si>
  <si>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</si>
  <si>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</si>
  <si>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</si>
  <si>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</si>
  <si>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</si>
  <si>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</si>
  <si>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</si>
  <si>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</si>
  <si>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</si>
  <si>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</si>
  <si>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</si>
  <si>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</si>
  <si>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</si>
  <si>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</si>
  <si>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</si>
  <si>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</si>
  <si>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</si>
  <si>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</si>
  <si>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</si>
  <si>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</si>
  <si>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</si>
  <si>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</si>
  <si>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</si>
  <si>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</si>
  <si>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</si>
  <si>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</si>
  <si>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</si>
  <si>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</si>
  <si>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</si>
  <si>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</si>
  <si>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</si>
  <si>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</si>
  <si>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</si>
  <si>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</si>
  <si>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</si>
  <si>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</si>
  <si>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</si>
  <si>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</si>
  <si>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</si>
  <si>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</si>
  <si>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</si>
  <si>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</si>
  <si>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</si>
  <si>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</si>
  <si>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</si>
  <si>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</si>
  <si>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</si>
  <si>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</si>
  <si>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</si>
  <si>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</si>
  <si>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</si>
  <si>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</si>
  <si>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</si>
  <si>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</si>
  <si>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</si>
  <si>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</si>
  <si>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</si>
  <si>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</si>
  <si>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</si>
  <si>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</si>
  <si>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</si>
  <si>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</si>
  <si>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</si>
  <si>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</si>
  <si>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</si>
  <si>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</si>
  <si>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</si>
  <si>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</si>
  <si>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</si>
  <si>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</si>
  <si>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</si>
  <si>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</si>
  <si>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</si>
  <si>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</si>
  <si>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</si>
  <si>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</si>
  <si>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</si>
  <si>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</si>
  <si>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</si>
  <si>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</si>
  <si>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</si>
  <si>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</si>
  <si>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</si>
  <si>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</si>
  <si>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</si>
  <si>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</si>
  <si>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</si>
  <si>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</si>
  <si>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</si>
  <si>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</si>
  <si>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</si>
  <si>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</si>
  <si>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</si>
  <si>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</si>
  <si>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</si>
  <si>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</si>
  <si>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</si>
  <si>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</si>
  <si>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</si>
  <si>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</si>
  <si>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</si>
  <si>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</si>
  <si>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</si>
  <si>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</si>
  <si>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</si>
  <si>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</si>
  <si>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</si>
  <si>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</si>
  <si>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</si>
  <si>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</si>
  <si>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</si>
  <si>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</si>
  <si>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</si>
  <si>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</si>
  <si>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</si>
  <si>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</si>
  <si>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</si>
  <si>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</si>
  <si>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</si>
  <si>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</si>
  <si>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</si>
  <si>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</si>
  <si>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</si>
  <si>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</si>
  <si>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</si>
  <si>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</si>
  <si>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</si>
  <si>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</si>
  <si>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</si>
  <si>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</si>
  <si>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</si>
  <si>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</si>
  <si>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</si>
  <si>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</si>
  <si>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</si>
  <si>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</si>
  <si>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</si>
  <si>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</si>
  <si>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</si>
  <si>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</si>
  <si>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</si>
  <si>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</si>
  <si>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</si>
  <si>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</si>
  <si>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</si>
  <si>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</si>
  <si>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</si>
  <si>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</si>
  <si>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</si>
  <si>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</si>
  <si>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</si>
  <si>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</si>
  <si>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</si>
  <si>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</si>
  <si>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</si>
  <si>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</si>
  <si>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</si>
  <si>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</si>
  <si>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</si>
  <si>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</si>
  <si>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</si>
  <si>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</si>
  <si>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</si>
  <si>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</si>
  <si>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</si>
  <si>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</si>
  <si>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</si>
  <si>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</si>
  <si>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</si>
  <si>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</si>
  <si>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</si>
  <si>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</si>
  <si>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</si>
  <si>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</si>
  <si>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</si>
  <si>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</si>
  <si>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</si>
  <si>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</si>
  <si>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</si>
  <si>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</si>
  <si>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</si>
  <si>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</si>
  <si>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</si>
  <si>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</si>
  <si>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</si>
  <si>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</si>
  <si>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</si>
  <si>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</si>
  <si>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</si>
  <si>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</si>
  <si>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</si>
  <si>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</si>
  <si>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</si>
  <si>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</si>
  <si>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</si>
  <si>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</si>
  <si>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</si>
  <si>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</si>
  <si>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</si>
  <si>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</si>
  <si>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</si>
  <si>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</si>
  <si>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</si>
  <si>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</si>
  <si>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</si>
  <si>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</si>
  <si>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</si>
  <si>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</si>
  <si>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</si>
  <si>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</si>
  <si>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</si>
  <si>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</si>
  <si>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</si>
  <si>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</si>
  <si>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</si>
  <si>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</si>
  <si>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</si>
  <si>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</si>
  <si>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</si>
  <si>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</si>
  <si>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</si>
  <si>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</si>
  <si>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</si>
  <si>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</si>
  <si>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</si>
  <si>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</si>
  <si>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</si>
  <si>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</si>
  <si>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</si>
  <si>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</si>
  <si>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</si>
  <si>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</si>
  <si>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</si>
  <si>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</si>
  <si>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</si>
  <si>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</si>
  <si>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</si>
  <si>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</si>
  <si>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</si>
  <si>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</si>
  <si>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</si>
  <si>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</si>
  <si>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</si>
  <si>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</si>
  <si>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</si>
  <si>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</si>
  <si>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</si>
  <si>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</si>
  <si>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</si>
  <si>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</si>
  <si>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</si>
  <si>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</si>
  <si>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</si>
  <si>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</si>
  <si>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</si>
  <si>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</si>
  <si>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</si>
  <si>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</si>
  <si>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</si>
  <si>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</si>
  <si>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</si>
  <si>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</si>
  <si>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</si>
  <si>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</si>
  <si>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</si>
  <si>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</si>
  <si>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</si>
  <si>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</si>
  <si>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</si>
  <si>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</si>
  <si>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</si>
  <si>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</si>
  <si>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</si>
  <si>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</si>
  <si>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</si>
  <si>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</si>
  <si>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</si>
  <si>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</si>
  <si>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</si>
  <si>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</si>
  <si>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</si>
  <si>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</si>
  <si>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</si>
  <si>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</si>
  <si>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</si>
  <si>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</si>
  <si>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</si>
  <si>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</si>
  <si>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</si>
  <si>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</si>
  <si>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</si>
  <si>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</si>
  <si>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</si>
  <si>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</si>
  <si>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</si>
  <si>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</si>
  <si>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</si>
  <si>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</si>
  <si>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</si>
  <si>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</si>
  <si>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</si>
  <si>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</si>
  <si>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</si>
  <si>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</si>
  <si>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</si>
  <si>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</si>
  <si>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</si>
  <si>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</si>
  <si>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</si>
  <si>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</si>
  <si>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</si>
  <si>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</si>
  <si>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</si>
  <si>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</si>
  <si>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</si>
  <si>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</si>
  <si>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</si>
  <si>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</si>
  <si>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</si>
  <si>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</si>
  <si>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</si>
  <si>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</si>
  <si>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</si>
  <si>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</si>
  <si>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</si>
  <si>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</si>
  <si>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</si>
  <si>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</si>
  <si>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</si>
  <si>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</si>
  <si>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</si>
  <si>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</si>
  <si>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</si>
  <si>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</si>
  <si>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</si>
  <si>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</si>
  <si>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</si>
  <si>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</si>
  <si>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</si>
  <si>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</si>
  <si>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</si>
  <si>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</si>
  <si>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</si>
  <si>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</si>
  <si>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</si>
  <si>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</si>
  <si>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</si>
  <si>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</si>
  <si>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</si>
  <si>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</si>
  <si>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</si>
  <si>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</si>
  <si>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</si>
  <si>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</si>
  <si>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</si>
  <si>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</si>
  <si>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</si>
  <si>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</si>
  <si>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</si>
  <si>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</si>
  <si>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</si>
  <si>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</si>
  <si>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</si>
  <si>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</si>
  <si>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</si>
  <si>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</si>
  <si>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</si>
  <si>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</si>
  <si>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</si>
  <si>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</si>
  <si>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</si>
  <si>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</si>
  <si>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</si>
  <si>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</si>
  <si>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</si>
  <si>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</si>
  <si>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</si>
  <si>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</si>
  <si>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</si>
  <si>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</si>
  <si>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</si>
  <si>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</si>
  <si>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</si>
  <si>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</si>
  <si>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</si>
  <si>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</si>
  <si>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</si>
  <si>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</si>
  <si>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</si>
  <si>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</si>
  <si>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</si>
  <si>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</si>
  <si>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</si>
  <si>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</si>
  <si>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</si>
  <si>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</si>
  <si>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</si>
  <si>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</si>
  <si>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</si>
  <si>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</si>
  <si>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</si>
  <si>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</si>
  <si>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</si>
  <si>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</si>
  <si>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</si>
  <si>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</si>
  <si>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</si>
  <si>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</si>
  <si>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</si>
  <si>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</si>
  <si>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</si>
  <si>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</si>
  <si>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</si>
  <si>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</si>
  <si>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</si>
  <si>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</si>
  <si>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</si>
  <si>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</si>
  <si>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</si>
  <si>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</si>
  <si>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</si>
  <si>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</si>
  <si>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</si>
  <si>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</si>
  <si>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</si>
  <si>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</si>
  <si>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</si>
  <si>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</si>
  <si>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</si>
  <si>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</si>
  <si>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</si>
  <si>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</si>
  <si>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</si>
  <si>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</si>
  <si>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</si>
  <si>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</si>
  <si>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</si>
  <si>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</si>
  <si>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</si>
  <si>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</si>
  <si>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</si>
  <si>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</si>
  <si>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</si>
  <si>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</si>
  <si>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</si>
  <si>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</si>
  <si>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</si>
  <si>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</si>
  <si>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</si>
  <si>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</si>
  <si>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</si>
  <si>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</si>
  <si>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</si>
  <si>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</si>
  <si>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</si>
  <si>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</si>
  <si>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</si>
  <si>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</si>
  <si>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</si>
  <si>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</si>
  <si>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</si>
  <si>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</si>
  <si>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</si>
  <si>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</si>
  <si>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</si>
  <si>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</si>
  <si>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</si>
  <si>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</si>
  <si>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</si>
  <si>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</si>
  <si>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</si>
  <si>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</si>
  <si>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</si>
  <si>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</si>
  <si>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</si>
  <si>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</si>
  <si>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</si>
  <si>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</si>
  <si>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</si>
  <si>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</si>
  <si>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</si>
  <si>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</si>
  <si>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</si>
  <si>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</si>
  <si>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</si>
  <si>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</si>
  <si>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</si>
  <si>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</si>
  <si>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</si>
  <si>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</si>
  <si>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</si>
  <si>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</si>
  <si>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</si>
  <si>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</si>
  <si>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</si>
  <si>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</si>
  <si>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</si>
  <si>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</si>
  <si>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</si>
  <si>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</si>
  <si>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</si>
  <si>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</si>
  <si>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</si>
  <si>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</si>
  <si>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</si>
  <si>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</si>
  <si>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</si>
  <si>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</si>
  <si>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</si>
  <si>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</si>
  <si>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</si>
  <si>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</si>
  <si>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</si>
  <si>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</si>
  <si>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</si>
  <si>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</si>
  <si>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</si>
  <si>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</si>
  <si>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</si>
  <si>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</si>
  <si>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</si>
  <si>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</si>
  <si>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</si>
  <si>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</si>
  <si>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</si>
  <si>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</si>
  <si>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</si>
  <si>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</si>
  <si>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</si>
  <si>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</si>
  <si>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</si>
  <si>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</si>
  <si>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</si>
  <si>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</si>
  <si>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</si>
  <si>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</si>
  <si>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</si>
  <si>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</si>
  <si>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</si>
  <si>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</si>
  <si>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</si>
  <si>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</si>
  <si>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</si>
  <si>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</si>
  <si>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</si>
  <si>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</si>
  <si>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</si>
  <si>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</si>
  <si>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</si>
  <si>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</si>
  <si>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</si>
  <si>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</si>
  <si>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</si>
  <si>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</si>
  <si>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</si>
  <si>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</si>
  <si>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</si>
  <si>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</si>
  <si>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</si>
  <si>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</si>
  <si>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</si>
  <si>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</si>
  <si>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</si>
  <si>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</si>
  <si>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</si>
  <si>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</si>
  <si>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</si>
  <si>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</si>
  <si>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</si>
  <si>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</si>
  <si>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</si>
  <si>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</si>
  <si>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</si>
  <si>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</si>
  <si>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</si>
  <si>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</si>
  <si>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</si>
  <si>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</si>
  <si>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</si>
  <si>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</si>
  <si>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</si>
  <si>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</si>
  <si>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</si>
  <si>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</si>
  <si>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</si>
  <si>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</si>
  <si>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</si>
  <si>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</si>
  <si>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</si>
  <si>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</si>
  <si>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</si>
  <si>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</si>
  <si>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</si>
  <si>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</si>
  <si>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</si>
  <si>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</si>
  <si>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</si>
  <si>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</si>
  <si>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</si>
  <si>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</si>
  <si>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</si>
  <si>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</si>
  <si>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</si>
  <si>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</si>
  <si>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</si>
  <si>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</si>
  <si>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</si>
  <si>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</si>
  <si>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</si>
  <si>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</si>
  <si>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</si>
  <si>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</si>
  <si>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</si>
  <si>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</si>
  <si>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</si>
  <si>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</si>
  <si>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</si>
  <si>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</si>
  <si>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</si>
  <si>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</si>
  <si>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</si>
  <si>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</si>
  <si>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</si>
  <si>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</si>
  <si>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</si>
  <si>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</si>
  <si>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</si>
  <si>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</si>
  <si>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</si>
  <si>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</si>
  <si>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</si>
  <si>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</si>
  <si>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</si>
  <si>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</si>
  <si>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</si>
  <si>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</si>
  <si>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</si>
  <si>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</si>
  <si>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</si>
  <si>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</si>
  <si>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</si>
  <si>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</si>
  <si>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</si>
  <si>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</si>
  <si>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</si>
  <si>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</si>
  <si>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</si>
  <si>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</si>
  <si>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</si>
  <si>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</si>
  <si>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</si>
  <si>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</si>
  <si>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</si>
  <si>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</si>
  <si>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</si>
  <si>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</si>
  <si>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</si>
  <si>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</si>
  <si>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</si>
  <si>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</si>
  <si>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</si>
  <si>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</si>
  <si>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</si>
  <si>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</si>
  <si>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</si>
  <si>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</si>
  <si>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</si>
  <si>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</si>
  <si>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</si>
  <si>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</si>
  <si>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</si>
  <si>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</si>
  <si>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</si>
  <si>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</si>
  <si>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</si>
  <si>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</si>
  <si>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</si>
  <si>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</si>
  <si>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</si>
  <si>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</si>
  <si>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</si>
  <si>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</si>
  <si>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</si>
  <si>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</si>
  <si>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</si>
  <si>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</si>
  <si>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</si>
  <si>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</si>
  <si>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</si>
  <si>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</si>
  <si>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</si>
  <si>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</si>
  <si>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</si>
  <si>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</si>
  <si>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</si>
  <si>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</si>
  <si>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</si>
  <si>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</si>
  <si>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</si>
  <si>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</si>
  <si>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</si>
  <si>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</si>
  <si>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</si>
  <si>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</si>
  <si>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</si>
  <si>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</si>
  <si>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</si>
  <si>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</si>
  <si>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</si>
  <si>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</si>
  <si>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</si>
  <si>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</si>
  <si>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</si>
  <si>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</si>
  <si>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</si>
  <si>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</si>
  <si>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</si>
  <si>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</si>
  <si>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</si>
  <si>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</si>
  <si>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</si>
  <si>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</si>
  <si>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</si>
  <si>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</si>
  <si>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</si>
  <si>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</si>
  <si>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</si>
  <si>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</si>
  <si>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</si>
  <si>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</si>
  <si>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</si>
  <si>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</si>
  <si>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</si>
  <si>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</si>
  <si>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</si>
  <si>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</si>
  <si>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</si>
  <si>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</si>
  <si>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</si>
  <si>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</si>
  <si>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</si>
  <si>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</si>
  <si>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</si>
  <si>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</si>
  <si>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</si>
  <si>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</si>
  <si>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</si>
  <si>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</si>
  <si>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</si>
  <si>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</si>
  <si>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</si>
  <si>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</si>
  <si>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</si>
  <si>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</si>
  <si>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</si>
  <si>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</si>
  <si>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</si>
  <si>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</si>
  <si>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</si>
  <si>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</si>
  <si>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</si>
  <si>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</si>
  <si>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</si>
  <si>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</si>
  <si>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</si>
  <si>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</si>
  <si>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</si>
  <si>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</si>
  <si>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</si>
  <si>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</si>
  <si>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</si>
  <si>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</si>
  <si>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</si>
  <si>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</si>
  <si>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</si>
  <si>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</si>
  <si>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</si>
  <si>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</si>
  <si>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</si>
  <si>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</si>
  <si>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</si>
  <si>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</si>
  <si>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</si>
  <si>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</si>
  <si>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</si>
  <si>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</si>
  <si>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</si>
  <si>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</si>
  <si>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</si>
  <si>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</si>
  <si>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</si>
  <si>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</si>
  <si>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</si>
  <si>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</si>
  <si>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</si>
  <si>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</si>
  <si>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</si>
  <si>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</si>
  <si>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</si>
  <si>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</si>
  <si>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</si>
  <si>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</si>
  <si>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</si>
  <si>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</si>
  <si>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</si>
  <si>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</si>
  <si>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</si>
  <si>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</si>
  <si>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</si>
  <si>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</si>
  <si>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</si>
  <si>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</si>
  <si>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</si>
  <si>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</si>
  <si>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</si>
  <si>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</si>
  <si>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</si>
  <si>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</si>
  <si>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</si>
  <si>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</si>
  <si>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</si>
  <si>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</si>
  <si>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</si>
  <si>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</si>
  <si>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</si>
  <si>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</si>
  <si>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</si>
  <si>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</si>
  <si>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</si>
  <si>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</si>
  <si>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</si>
  <si>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</si>
  <si>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</si>
  <si>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</si>
  <si>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</si>
  <si>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</si>
  <si>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</si>
  <si>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</si>
  <si>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</si>
  <si>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</si>
  <si>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</si>
  <si>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</si>
  <si>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</si>
  <si>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</si>
  <si>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</si>
  <si>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</si>
  <si>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</si>
  <si>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</si>
  <si>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</si>
  <si>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</si>
  <si>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</si>
  <si>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</si>
  <si>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</si>
  <si>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</si>
  <si>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</si>
  <si>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</si>
  <si>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</si>
  <si>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</si>
  <si>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</si>
  <si>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</si>
  <si>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</si>
  <si>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</si>
  <si>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</si>
  <si>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</si>
  <si>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</si>
  <si>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</si>
  <si>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</si>
  <si>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</si>
  <si>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</si>
  <si>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</si>
  <si>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</si>
  <si>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</si>
  <si>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</si>
  <si>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</si>
  <si>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</si>
  <si>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</si>
  <si>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</si>
  <si>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</si>
  <si>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</si>
  <si>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</si>
  <si>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</si>
  <si>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</si>
  <si>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</si>
  <si>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</si>
  <si>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</si>
  <si>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</si>
  <si>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</si>
  <si>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</si>
  <si>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</si>
  <si>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</si>
  <si>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</si>
  <si>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</si>
  <si>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</si>
  <si>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</si>
  <si>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</si>
  <si>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</si>
  <si>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</si>
  <si>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</si>
  <si>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</si>
  <si>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</si>
  <si>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</si>
  <si>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</si>
  <si>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</si>
  <si>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</si>
  <si>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</si>
  <si>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</si>
  <si>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</si>
  <si>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</si>
  <si>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</si>
  <si>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</si>
  <si>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</si>
  <si>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</si>
  <si>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</si>
  <si>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</si>
  <si>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</si>
  <si>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</si>
  <si>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</si>
  <si>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</si>
  <si>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</si>
  <si>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</si>
  <si>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</si>
  <si>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</si>
  <si>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</si>
  <si>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</si>
  <si>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</si>
  <si>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</si>
  <si>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</si>
  <si>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</si>
  <si>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</si>
  <si>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</si>
  <si>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</si>
  <si>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</si>
  <si>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</si>
  <si>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</si>
  <si>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</si>
  <si>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</si>
  <si>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</si>
  <si>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</si>
  <si>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</si>
  <si>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</si>
  <si>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</si>
  <si>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</si>
  <si>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</si>
  <si>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</si>
  <si>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</si>
  <si>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</si>
  <si>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</si>
  <si>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</si>
  <si>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</si>
  <si>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</si>
  <si>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</si>
  <si>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</si>
  <si>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</si>
  <si>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</si>
  <si>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</si>
  <si>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</si>
  <si>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</si>
  <si>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</si>
  <si>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</si>
  <si>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</si>
  <si>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</si>
  <si>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</si>
  <si>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</si>
  <si>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</si>
  <si>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</si>
  <si>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</si>
  <si>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</si>
  <si>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</si>
  <si>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</si>
  <si>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</si>
  <si>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</si>
  <si>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</si>
  <si>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</si>
  <si>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</si>
  <si>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</si>
  <si>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</si>
  <si>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</si>
  <si>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</si>
  <si>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</si>
  <si>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</si>
  <si>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</si>
  <si>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</si>
  <si>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</si>
  <si>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</si>
  <si>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</si>
  <si>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</si>
  <si>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</si>
  <si>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</si>
  <si>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</si>
  <si>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</si>
  <si>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</si>
  <si>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</si>
  <si>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</si>
  <si>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</si>
  <si>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</si>
  <si>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</si>
  <si>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</si>
  <si>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</si>
  <si>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</si>
  <si>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</si>
  <si>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</si>
  <si>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</si>
  <si>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</si>
  <si>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</si>
  <si>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</si>
  <si>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</si>
  <si>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</si>
  <si>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</si>
  <si>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</si>
  <si>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</si>
  <si>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</si>
  <si>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</si>
  <si>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</si>
  <si>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</si>
  <si>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</si>
  <si>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</si>
  <si>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</si>
  <si>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</si>
  <si>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</si>
  <si>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</si>
  <si>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</si>
  <si>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</si>
  <si>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</si>
  <si>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</si>
  <si>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</si>
  <si>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</si>
  <si>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</si>
  <si>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</si>
  <si>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</si>
  <si>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</si>
  <si>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</si>
  <si>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</si>
  <si>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</si>
  <si>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</si>
  <si>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</si>
  <si>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</si>
  <si>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</si>
  <si>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</si>
  <si>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</si>
  <si>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</si>
  <si>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</si>
  <si>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</si>
  <si>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</si>
  <si>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</si>
  <si>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</si>
  <si>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</si>
  <si>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</si>
  <si>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</si>
  <si>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</si>
  <si>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</si>
  <si>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</si>
  <si>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</si>
  <si>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</si>
  <si>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</si>
  <si>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</si>
  <si>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</si>
  <si>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</si>
  <si>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</si>
  <si>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</si>
  <si>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</si>
  <si>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</si>
  <si>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</si>
  <si>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</si>
  <si>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</si>
  <si>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</si>
  <si>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</si>
  <si>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</si>
  <si>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</si>
  <si>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</si>
  <si>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</si>
  <si>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</si>
  <si>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</si>
  <si>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</si>
  <si>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</si>
  <si>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</si>
  <si>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</si>
  <si>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</si>
  <si>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</si>
  <si>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</si>
  <si>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</si>
  <si>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</si>
  <si>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</si>
  <si>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</si>
  <si>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</si>
  <si>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</si>
  <si>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</si>
  <si>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</si>
  <si>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</si>
  <si>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</si>
  <si>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</si>
  <si>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</si>
  <si>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</si>
  <si>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</si>
  <si>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</si>
  <si>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</si>
  <si>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</si>
  <si>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</si>
  <si>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</si>
  <si>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</si>
  <si>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</si>
  <si>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</si>
  <si>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</si>
  <si>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</si>
  <si>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</si>
  <si>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</si>
  <si>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</si>
  <si>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</si>
  <si>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</si>
  <si>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</si>
  <si>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</si>
  <si>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</si>
  <si>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</si>
  <si>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</si>
  <si>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</si>
  <si>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</si>
  <si>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</si>
  <si>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</si>
  <si>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</si>
  <si>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</si>
  <si>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</si>
  <si>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</si>
  <si>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</si>
  <si>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</si>
  <si>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</si>
  <si>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</si>
  <si>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</si>
  <si>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</si>
  <si>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</si>
  <si>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</si>
  <si>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</si>
  <si>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</si>
  <si>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</si>
  <si>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</si>
  <si>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</si>
  <si>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</si>
  <si>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</si>
  <si>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</si>
  <si>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</si>
  <si>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</si>
  <si>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</si>
  <si>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</si>
  <si>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</si>
  <si>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</si>
  <si>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</si>
  <si>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</si>
  <si>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</si>
  <si>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</si>
  <si>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</si>
  <si>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</si>
  <si>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</si>
  <si>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</si>
  <si>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</si>
  <si>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</si>
  <si>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</si>
  <si>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</si>
  <si>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</si>
  <si>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</si>
  <si>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</si>
  <si>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</si>
  <si>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</si>
  <si>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</si>
  <si>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</si>
  <si>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</si>
  <si>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</si>
  <si>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</si>
  <si>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</si>
  <si>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</si>
  <si>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</si>
  <si>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</si>
  <si>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</si>
  <si>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</si>
  <si>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</si>
  <si>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</si>
  <si>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</si>
  <si>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</si>
  <si>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</si>
  <si>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</si>
  <si>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</si>
  <si>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</si>
  <si>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</si>
  <si>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</si>
  <si>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</si>
  <si>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</si>
  <si>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</si>
  <si>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</si>
  <si>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</si>
  <si>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</si>
  <si>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</si>
  <si>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</si>
  <si>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</si>
  <si>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</si>
  <si>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</si>
  <si>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</si>
  <si>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</si>
  <si>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</si>
  <si>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</si>
  <si>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</si>
  <si>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</si>
  <si>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</si>
  <si>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</si>
  <si>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</si>
  <si>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</si>
  <si>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</si>
  <si>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</si>
  <si>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</si>
  <si>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</si>
  <si>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</si>
  <si>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</si>
  <si>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</si>
  <si>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</si>
  <si>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</si>
  <si>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</si>
  <si>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</si>
  <si>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</si>
  <si>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</si>
  <si>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</si>
  <si>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</si>
  <si>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</si>
  <si>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</si>
  <si>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</si>
  <si>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</si>
  <si>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</si>
  <si>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</si>
  <si>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</si>
  <si>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</si>
  <si>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</si>
  <si>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</si>
  <si>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</si>
  <si>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</si>
  <si>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</si>
  <si>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</si>
  <si>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</si>
  <si>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</si>
  <si>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</si>
  <si>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</si>
  <si>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</si>
  <si>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</si>
  <si>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</si>
  <si>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</si>
  <si>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</si>
  <si>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</si>
  <si>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</si>
  <si>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</si>
  <si>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</si>
  <si>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</si>
  <si>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</si>
  <si>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</si>
  <si>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</si>
  <si>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</si>
  <si>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</si>
  <si>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</si>
  <si>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</si>
  <si>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</si>
  <si>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</si>
  <si>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</si>
  <si>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</si>
  <si>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</si>
  <si>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</si>
  <si>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</si>
  <si>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</si>
  <si>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</si>
  <si>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</si>
  <si>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</si>
  <si>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</si>
  <si>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</si>
  <si>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</si>
  <si>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</si>
  <si>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</si>
  <si>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</si>
  <si>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</si>
  <si>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</si>
  <si>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</si>
  <si>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</si>
  <si>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</si>
  <si>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</si>
  <si>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</si>
  <si>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</si>
  <si>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</si>
  <si>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</si>
  <si>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</si>
  <si>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</si>
  <si>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</si>
  <si>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</si>
  <si>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</si>
  <si>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</si>
  <si>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</si>
  <si>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</si>
  <si>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</si>
  <si>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</si>
  <si>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</si>
  <si>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</si>
  <si>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</si>
  <si>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</si>
  <si>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</si>
  <si>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</si>
  <si>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</si>
  <si>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</si>
  <si>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</si>
  <si>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</si>
  <si>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</si>
  <si>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</si>
  <si>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</si>
  <si>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</si>
  <si>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</si>
  <si>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</si>
  <si>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</si>
  <si>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</si>
  <si>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</si>
  <si>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</si>
  <si>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</si>
  <si>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</si>
  <si>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</si>
  <si>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</si>
  <si>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</si>
  <si>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</si>
  <si>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</si>
  <si>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</si>
  <si>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</si>
  <si>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</si>
  <si>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</si>
  <si>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</si>
  <si>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</si>
  <si>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</si>
  <si>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</si>
  <si>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</si>
  <si>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</si>
  <si>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</si>
  <si>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</si>
  <si>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</si>
  <si>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</si>
  <si>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</si>
  <si>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</si>
  <si>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</si>
  <si>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</si>
  <si>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</si>
  <si>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</si>
  <si>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</si>
  <si>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</si>
  <si>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</si>
  <si>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</si>
  <si>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</si>
  <si>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</si>
  <si>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</si>
  <si>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</si>
  <si>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</si>
  <si>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</si>
  <si>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</si>
  <si>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</si>
  <si>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</si>
  <si>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</si>
  <si>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</si>
  <si>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</si>
  <si>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</si>
  <si>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</si>
  <si>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</si>
  <si>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</si>
  <si>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</si>
  <si>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</si>
  <si>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</si>
  <si>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</si>
  <si>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</si>
  <si>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</si>
  <si>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</si>
  <si>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</si>
  <si>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</si>
  <si>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</si>
  <si>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</si>
  <si>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</si>
  <si>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</si>
  <si>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</si>
  <si>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</si>
  <si>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</si>
  <si>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</si>
  <si>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</si>
  <si>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</si>
  <si>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</si>
  <si>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</si>
  <si>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</si>
  <si>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</si>
  <si>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</si>
  <si>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</si>
  <si>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</si>
  <si>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</si>
  <si>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</si>
  <si>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</si>
  <si>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</si>
  <si>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</si>
  <si>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</si>
  <si>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</si>
  <si>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</si>
  <si>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</si>
  <si>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</si>
  <si>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</si>
  <si>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</si>
  <si>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</si>
  <si>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</si>
  <si>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</si>
  <si>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</si>
  <si>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</si>
  <si>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</si>
  <si>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</si>
  <si>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</si>
  <si>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</si>
  <si>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</si>
  <si>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</si>
  <si>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</si>
  <si>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</si>
  <si>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</si>
  <si>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</si>
  <si>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</si>
  <si>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</si>
  <si>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</si>
  <si>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</si>
  <si>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</si>
  <si>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</si>
  <si>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</si>
  <si>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</si>
  <si>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</si>
  <si>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</si>
  <si>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</si>
  <si>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</si>
  <si>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</si>
  <si>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</si>
  <si>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</si>
  <si>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</si>
  <si>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</si>
  <si>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</si>
  <si>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</si>
  <si>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</si>
  <si>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</si>
  <si>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</si>
  <si>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</si>
  <si>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</si>
  <si>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</si>
  <si>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</si>
  <si>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</si>
  <si>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</si>
  <si>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</si>
  <si>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</si>
  <si>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</si>
  <si>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</si>
  <si>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</si>
  <si>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</si>
  <si>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</si>
  <si>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</si>
  <si>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</si>
  <si>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</si>
  <si>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</si>
  <si>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</si>
  <si>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</si>
  <si>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</si>
  <si>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</si>
  <si>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</si>
  <si>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</si>
  <si>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</si>
  <si>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</si>
  <si>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</si>
  <si>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</si>
  <si>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</si>
  <si>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</si>
  <si>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</si>
  <si>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</si>
  <si>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</si>
  <si>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</si>
  <si>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</si>
  <si>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</si>
  <si>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</si>
  <si>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</si>
  <si>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</si>
  <si>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</si>
  <si>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</si>
  <si>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</si>
  <si>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</si>
  <si>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</si>
  <si>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</si>
  <si>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</si>
  <si>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</si>
  <si>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</si>
  <si>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</si>
  <si>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</si>
  <si>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</si>
  <si>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</si>
  <si>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</si>
  <si>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</si>
  <si>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</si>
  <si>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</si>
  <si>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</si>
  <si>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</si>
  <si>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</si>
  <si>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</si>
  <si>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</si>
  <si>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</si>
  <si>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</si>
  <si>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</si>
  <si>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</si>
  <si>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</si>
  <si>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</si>
  <si>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</si>
  <si>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</si>
  <si>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</si>
  <si>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</si>
  <si>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</si>
  <si>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</si>
  <si>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</si>
  <si>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</si>
  <si>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</si>
  <si>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</si>
  <si>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</si>
  <si>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</si>
  <si>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</si>
  <si>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</si>
  <si>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</si>
  <si>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</si>
  <si>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</si>
  <si>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</si>
  <si>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</si>
  <si>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</si>
  <si>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</si>
  <si>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</si>
  <si>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</si>
  <si>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</si>
  <si>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</si>
  <si>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</si>
  <si>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</si>
  <si>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</si>
  <si>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</si>
  <si>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</si>
  <si>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</si>
  <si>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</si>
  <si>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</si>
  <si>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</si>
  <si>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</si>
  <si>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</si>
  <si>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</si>
  <si>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</si>
  <si>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</si>
  <si>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</si>
  <si>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</si>
  <si>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</si>
  <si>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</si>
  <si>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</si>
  <si>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</si>
  <si>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</si>
  <si>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</si>
  <si>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</si>
  <si>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</si>
  <si>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</si>
  <si>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</si>
  <si>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</si>
  <si>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</si>
  <si>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</si>
  <si>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</si>
  <si>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</si>
  <si>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</si>
  <si>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</si>
  <si>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</si>
  <si>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</si>
  <si>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</si>
  <si>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</si>
  <si>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</si>
  <si>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</si>
  <si>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</si>
  <si>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</si>
  <si>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</si>
  <si>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</si>
  <si>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</si>
  <si>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</si>
  <si>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</si>
  <si>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</si>
  <si>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</si>
  <si>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</si>
  <si>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</si>
  <si>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</si>
  <si>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</si>
  <si>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</si>
  <si>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</si>
  <si>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</si>
  <si>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</si>
  <si>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</si>
  <si>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</si>
  <si>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</si>
  <si>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</si>
  <si>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</si>
  <si>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</si>
  <si>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</si>
  <si>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</si>
  <si>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</si>
  <si>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</si>
  <si>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</si>
  <si>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</si>
  <si>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</si>
  <si>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</si>
  <si>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</si>
  <si>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</si>
  <si>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</si>
  <si>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</si>
  <si>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</si>
  <si>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</si>
  <si>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</si>
  <si>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</si>
  <si>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</si>
  <si>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</si>
  <si>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</si>
  <si>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</si>
  <si>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</si>
  <si>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</si>
  <si>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</si>
  <si>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</si>
  <si>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</si>
  <si>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</si>
  <si>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</si>
  <si>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</si>
  <si>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</si>
  <si>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</si>
  <si>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</si>
  <si>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</si>
  <si>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</si>
  <si>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</si>
  <si>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</si>
  <si>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</si>
  <si>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</si>
  <si>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</si>
  <si>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</si>
  <si>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</si>
  <si>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</si>
  <si>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</si>
  <si>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</si>
  <si>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</si>
  <si>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</si>
  <si>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</si>
  <si>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</si>
  <si>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</si>
  <si>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</si>
  <si>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</si>
  <si>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</si>
  <si>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</si>
  <si>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</si>
  <si>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</si>
  <si>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</si>
  <si>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</si>
  <si>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</si>
  <si>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</si>
  <si>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</si>
  <si>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</si>
  <si>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</si>
  <si>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</si>
  <si>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</si>
  <si>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</si>
  <si>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</si>
  <si>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</si>
  <si>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</si>
  <si>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</si>
  <si>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</si>
  <si>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</si>
  <si>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</si>
  <si>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</si>
  <si>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</si>
  <si>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</si>
  <si>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</si>
  <si>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</si>
  <si>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</si>
  <si>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</si>
  <si>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</si>
  <si>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</si>
  <si>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</si>
  <si>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</si>
  <si>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</si>
  <si>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</si>
  <si>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</si>
  <si>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</si>
  <si>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</si>
  <si>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</si>
  <si>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</si>
  <si>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</si>
  <si>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</si>
  <si>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</si>
  <si>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</si>
  <si>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</si>
  <si>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</si>
  <si>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</si>
  <si>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</si>
  <si>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</si>
  <si>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</si>
  <si>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</si>
  <si>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</si>
  <si>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</si>
  <si>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</si>
  <si>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</si>
  <si>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</si>
  <si>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</si>
  <si>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</si>
  <si>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</si>
  <si>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</si>
  <si>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</si>
  <si>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</si>
  <si>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</si>
  <si>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</si>
  <si>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</si>
  <si>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</si>
  <si>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</si>
  <si>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</si>
  <si>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</si>
  <si>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</si>
  <si>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</si>
  <si>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</si>
  <si>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</si>
  <si>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</si>
  <si>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</si>
  <si>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</si>
  <si>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</si>
  <si>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</si>
  <si>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</si>
  <si>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</si>
  <si>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</si>
  <si>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</si>
  <si>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</si>
  <si>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</si>
  <si>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</si>
  <si>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</si>
  <si>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</si>
  <si>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</si>
  <si>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</si>
  <si>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</si>
  <si>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</si>
  <si>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</si>
  <si>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</si>
  <si>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</si>
  <si>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</si>
  <si>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</si>
  <si>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</si>
  <si>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</si>
  <si>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</si>
  <si>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</si>
  <si>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</si>
  <si>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</si>
  <si>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</si>
  <si>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</si>
  <si>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</si>
  <si>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</si>
  <si>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</si>
  <si>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</si>
  <si>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</si>
  <si>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</si>
  <si>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</si>
  <si>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</si>
  <si>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</si>
  <si>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</si>
  <si>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</si>
  <si>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</si>
  <si>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</si>
  <si>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</si>
  <si>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</si>
  <si>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</si>
  <si>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</si>
  <si>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</si>
  <si>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</si>
  <si>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</si>
  <si>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</si>
  <si>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</si>
  <si>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</si>
  <si>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</si>
  <si>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</si>
  <si>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</si>
  <si>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</si>
  <si>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</si>
  <si>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</si>
  <si>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</si>
  <si>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</si>
  <si>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</si>
  <si>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</si>
  <si>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</si>
  <si>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</si>
  <si>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</si>
  <si>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</si>
  <si>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</si>
  <si>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</si>
  <si>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</si>
  <si>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</si>
  <si>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</si>
  <si>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</si>
  <si>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</si>
  <si>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</si>
  <si>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</si>
  <si>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</si>
  <si>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</si>
  <si>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</si>
  <si>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</si>
  <si>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</si>
  <si>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</si>
  <si>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</si>
  <si>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</si>
  <si>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</si>
  <si>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</si>
  <si>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</si>
  <si>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</si>
  <si>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</si>
  <si>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</si>
  <si>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</si>
  <si>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</si>
  <si>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</si>
  <si>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</si>
  <si>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</si>
  <si>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</si>
  <si>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</si>
  <si>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</si>
  <si>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</si>
  <si>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</si>
  <si>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</si>
  <si>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</si>
  <si>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</si>
  <si>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</si>
  <si>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</si>
  <si>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</si>
  <si>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</si>
  <si>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</si>
  <si>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</si>
  <si>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</si>
  <si>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</si>
  <si>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</si>
  <si>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</si>
  <si>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</si>
  <si>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</si>
  <si>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</si>
  <si>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</si>
  <si>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</si>
  <si>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</si>
  <si>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</si>
  <si>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</si>
  <si>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</si>
  <si>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</si>
  <si>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</si>
  <si>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</si>
  <si>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</si>
  <si>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</si>
  <si>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</si>
  <si>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</si>
  <si>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</si>
  <si>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</si>
  <si>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</si>
  <si>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</si>
  <si>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</si>
  <si>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</si>
  <si>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</si>
  <si>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</si>
  <si>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</si>
  <si>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</si>
  <si>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</si>
  <si>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</si>
  <si>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</si>
  <si>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</si>
  <si>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</si>
  <si>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</si>
  <si>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</si>
  <si>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</si>
  <si>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</si>
  <si>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</si>
  <si>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</si>
  <si>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</si>
  <si>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</si>
  <si>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</si>
  <si>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</si>
  <si>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</si>
  <si>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</si>
  <si>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</si>
  <si>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</si>
  <si>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</si>
  <si>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</si>
  <si>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</si>
  <si>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</si>
  <si>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</si>
  <si>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</si>
  <si>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</si>
  <si>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</si>
  <si>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</si>
  <si>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</si>
  <si>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</si>
  <si>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</si>
  <si>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</si>
  <si>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</si>
  <si>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</si>
  <si>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</si>
  <si>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</si>
  <si>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</si>
  <si>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</si>
  <si>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</si>
  <si>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</si>
  <si>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</si>
  <si>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</si>
  <si>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</si>
  <si>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</si>
  <si>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</si>
  <si>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</si>
  <si>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</si>
  <si>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</si>
  <si>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</si>
  <si>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</si>
  <si>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</si>
  <si>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</si>
  <si>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</si>
  <si>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</si>
  <si>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</si>
  <si>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</si>
  <si>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</si>
  <si>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</si>
  <si>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</si>
  <si>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</si>
  <si>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</si>
  <si>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</si>
  <si>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</si>
  <si>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</si>
  <si>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</si>
  <si>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</si>
  <si>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</si>
  <si>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</si>
  <si>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</si>
  <si>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</si>
  <si>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</si>
  <si>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</si>
  <si>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</si>
  <si>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</si>
  <si>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</si>
  <si>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</si>
  <si>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</si>
  <si>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</si>
  <si>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</si>
  <si>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</si>
  <si>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</si>
  <si>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</si>
  <si>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</si>
  <si>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</si>
  <si>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</si>
  <si>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</si>
  <si>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</si>
  <si>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</si>
  <si>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</si>
  <si>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</si>
  <si>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</si>
  <si>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</si>
  <si>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</si>
  <si>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</si>
  <si>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</si>
  <si>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</si>
  <si>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</si>
  <si>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</si>
  <si>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</si>
  <si>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</si>
  <si>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</si>
  <si>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</si>
  <si>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</si>
  <si>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</si>
  <si>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</si>
  <si>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</si>
  <si>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</si>
  <si>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</si>
  <si>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</si>
  <si>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</si>
  <si>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</si>
  <si>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</si>
  <si>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</si>
  <si>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</si>
  <si>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</si>
  <si>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</si>
  <si>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</si>
  <si>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</si>
  <si>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</si>
  <si>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</si>
  <si>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</si>
  <si>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</si>
  <si>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</si>
  <si>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</si>
  <si>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</si>
  <si>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</si>
  <si>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</si>
  <si>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</si>
  <si>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</si>
  <si>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</si>
  <si>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</si>
  <si>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</si>
  <si>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</si>
  <si>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</si>
  <si>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</si>
  <si>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</si>
  <si>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</si>
  <si>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</si>
  <si>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</si>
  <si>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</si>
  <si>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</si>
  <si>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</si>
  <si>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</si>
  <si>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</si>
  <si>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</si>
  <si>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</si>
  <si>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</si>
  <si>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</si>
  <si>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</si>
  <si>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</si>
  <si>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</si>
  <si>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</si>
  <si>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</si>
  <si>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</si>
  <si>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</si>
  <si>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</si>
  <si>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</si>
  <si>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</si>
  <si>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</si>
  <si>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</si>
  <si>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</si>
  <si>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</si>
  <si>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</si>
  <si>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</si>
  <si>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</si>
  <si>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</si>
  <si>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</si>
  <si>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</si>
  <si>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</si>
  <si>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</si>
  <si>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</si>
  <si>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</si>
  <si>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</si>
  <si>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</si>
  <si>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</si>
  <si>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</si>
  <si>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</si>
  <si>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</si>
  <si>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</si>
  <si>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</si>
  <si>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</si>
  <si>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</si>
  <si>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</si>
  <si>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</si>
  <si>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</si>
  <si>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</si>
  <si>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</si>
  <si>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</si>
  <si>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</si>
  <si>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</si>
  <si>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</si>
  <si>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</si>
  <si>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</si>
  <si>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</si>
  <si>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</si>
  <si>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</si>
  <si>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</si>
  <si>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</si>
  <si>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</si>
  <si>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</si>
  <si>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</si>
  <si>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</si>
  <si>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</si>
  <si>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</si>
  <si>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</si>
  <si>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</si>
  <si>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</si>
  <si>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</si>
  <si>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</si>
  <si>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</si>
  <si>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</si>
  <si>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</si>
  <si>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</si>
  <si>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</si>
  <si>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</si>
  <si>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</si>
  <si>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</si>
  <si>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</si>
  <si>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</si>
  <si>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</si>
  <si>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</si>
  <si>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</si>
  <si>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</si>
  <si>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</si>
  <si>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</si>
  <si>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</si>
  <si>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</si>
  <si>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</si>
  <si>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</si>
  <si>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</si>
  <si>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</si>
  <si>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</si>
  <si>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</si>
  <si>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</si>
  <si>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</si>
  <si>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</si>
  <si>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</si>
  <si>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</si>
  <si>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</si>
  <si>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</si>
  <si>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</si>
  <si>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</si>
  <si>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</si>
  <si>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</si>
  <si>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</si>
  <si>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</si>
  <si>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</si>
  <si>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</si>
  <si>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</si>
  <si>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</si>
  <si>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</si>
  <si>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</si>
  <si>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</si>
  <si>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</si>
  <si>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</si>
  <si>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</si>
  <si>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</si>
  <si>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</si>
  <si>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</si>
  <si>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</si>
  <si>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</si>
  <si>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</si>
  <si>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</si>
  <si>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</si>
  <si>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</si>
  <si>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</si>
  <si>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</si>
  <si>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</si>
  <si>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</si>
  <si>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</si>
  <si>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</si>
  <si>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</si>
  <si>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</si>
  <si>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</si>
  <si>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</si>
  <si>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</si>
  <si>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</si>
  <si>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</si>
  <si>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</si>
  <si>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</si>
  <si>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</si>
  <si>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</si>
  <si>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</si>
  <si>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</si>
  <si>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</si>
  <si>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</si>
  <si>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</si>
  <si>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</si>
  <si>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</si>
  <si>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</si>
  <si>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</si>
  <si>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</si>
  <si>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</si>
  <si>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</si>
  <si>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</si>
  <si>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</si>
  <si>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</si>
  <si>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</si>
  <si>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</si>
  <si>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</si>
  <si>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</si>
  <si>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</si>
  <si>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</si>
  <si>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</si>
  <si>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</si>
  <si>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</si>
  <si>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</si>
  <si>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</si>
  <si>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</si>
  <si>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</si>
  <si>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</si>
  <si>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</si>
  <si>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</si>
  <si>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</si>
  <si>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</si>
  <si>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</si>
  <si>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</si>
  <si>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</si>
  <si>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</si>
  <si>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</si>
  <si>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</si>
  <si>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</si>
  <si>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</si>
  <si>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</si>
  <si>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</si>
  <si>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</si>
  <si>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</si>
  <si>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</si>
  <si>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</si>
  <si>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</si>
  <si>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</si>
  <si>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</si>
  <si>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</si>
  <si>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</si>
  <si>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</si>
  <si>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</si>
  <si>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</si>
  <si>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</si>
  <si>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</si>
  <si>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</si>
  <si>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</si>
  <si>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</si>
  <si>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</si>
  <si>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</si>
  <si>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</si>
  <si>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</si>
  <si>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</si>
  <si>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</si>
  <si>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</si>
  <si>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</si>
  <si>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</si>
  <si>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</si>
  <si>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</si>
  <si>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</si>
  <si>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</si>
  <si>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</si>
  <si>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</si>
  <si>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</si>
  <si>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</si>
  <si>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</si>
  <si>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</si>
  <si>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</si>
  <si>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</si>
  <si>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</si>
  <si>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</si>
  <si>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</si>
  <si>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</si>
  <si>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</si>
  <si>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</si>
  <si>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</si>
  <si>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</si>
  <si>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</si>
  <si>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</si>
  <si>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</si>
  <si>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</si>
  <si>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</si>
  <si>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</si>
  <si>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</si>
  <si>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</si>
  <si>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</si>
  <si>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</si>
  <si>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</si>
  <si>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</si>
  <si>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</si>
  <si>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</si>
  <si>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</si>
  <si>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</si>
  <si>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</si>
  <si>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</si>
  <si>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</si>
  <si>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</si>
  <si>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</si>
  <si>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</si>
  <si>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</si>
  <si>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</si>
  <si>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</si>
  <si>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</si>
  <si>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</si>
  <si>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</si>
  <si>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</si>
  <si>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</si>
  <si>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</si>
  <si>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</si>
  <si>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</si>
  <si>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</si>
  <si>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</si>
  <si>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</si>
  <si>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</si>
  <si>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</si>
  <si>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</si>
  <si>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</si>
  <si>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</si>
  <si>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</si>
  <si>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</si>
  <si>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</si>
  <si>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</si>
  <si>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</si>
  <si>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</si>
  <si>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</si>
  <si>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</si>
  <si>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</si>
  <si>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</si>
  <si>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</si>
  <si>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</si>
  <si>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</si>
  <si>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</si>
  <si>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</si>
  <si>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</si>
  <si>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</si>
  <si>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</si>
  <si>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</si>
  <si>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</si>
  <si>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</si>
  <si>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</si>
  <si>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</si>
  <si>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</si>
  <si>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</si>
  <si>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</si>
  <si>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</si>
  <si>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</si>
  <si>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</si>
  <si>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</si>
  <si>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</si>
  <si>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</si>
  <si>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</si>
  <si>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</si>
  <si>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</si>
  <si>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</si>
  <si>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</si>
  <si>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</si>
  <si>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</si>
  <si>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</si>
  <si>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</si>
  <si>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</si>
  <si>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</si>
  <si>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</si>
  <si>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</si>
  <si>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</si>
  <si>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</si>
  <si>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</si>
  <si>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</si>
  <si>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</si>
  <si>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</si>
  <si>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</si>
  <si>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</si>
  <si>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</si>
  <si>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</si>
  <si>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</si>
  <si>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</si>
  <si>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</si>
  <si>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</si>
  <si>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</si>
  <si>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</si>
  <si>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</si>
  <si>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</si>
  <si>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</si>
  <si>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</si>
  <si>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</si>
  <si>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</si>
  <si>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</si>
  <si>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</si>
  <si>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</si>
  <si>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</si>
  <si>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</si>
  <si>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</si>
  <si>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</si>
  <si>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</si>
  <si>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</si>
  <si>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</si>
  <si>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</si>
  <si>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</si>
  <si>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</si>
  <si>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</si>
  <si>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</si>
  <si>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</si>
  <si>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</si>
  <si>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</si>
  <si>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</si>
  <si>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</si>
  <si>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</si>
  <si>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</si>
  <si>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</si>
  <si>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</si>
  <si>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</si>
  <si>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</si>
  <si>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</si>
  <si>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</si>
  <si>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</si>
  <si>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</si>
  <si>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</si>
  <si>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</si>
  <si>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</si>
  <si>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</si>
  <si>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</si>
  <si>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</si>
  <si>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</si>
  <si>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</si>
  <si>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</si>
  <si>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</si>
  <si>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</si>
  <si>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</si>
  <si>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</si>
  <si>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</si>
  <si>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</si>
  <si>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</si>
  <si>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</si>
  <si>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</si>
  <si>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</si>
  <si>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</si>
  <si>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</si>
  <si>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</si>
  <si>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</si>
  <si>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</si>
  <si>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</si>
  <si>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</si>
  <si>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</si>
  <si>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</si>
  <si>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</si>
  <si>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</si>
  <si>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</si>
  <si>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</si>
  <si>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</si>
  <si>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</si>
  <si>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</si>
  <si>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</si>
  <si>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</si>
  <si>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</si>
  <si>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</si>
  <si>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</si>
  <si>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</si>
  <si>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</si>
  <si>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</si>
  <si>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</si>
  <si>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</si>
  <si>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</si>
  <si>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</si>
  <si>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</si>
  <si>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</si>
  <si>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</si>
  <si>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</si>
  <si>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</si>
  <si>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</si>
  <si>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</si>
  <si>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</si>
  <si>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</si>
  <si>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</si>
  <si>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</si>
  <si>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</si>
  <si>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</si>
  <si>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</si>
  <si>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</si>
  <si>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</si>
  <si>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</si>
  <si>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</si>
  <si>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</si>
  <si>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</si>
  <si>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</si>
  <si>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</si>
  <si>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</si>
  <si>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</si>
  <si>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</si>
  <si>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</si>
  <si>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</si>
  <si>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</si>
  <si>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</si>
  <si>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</si>
  <si>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</si>
  <si>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</si>
  <si>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</si>
  <si>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</si>
  <si>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</si>
  <si>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</si>
  <si>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</si>
  <si>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</si>
  <si>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</si>
  <si>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</si>
  <si>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</si>
  <si>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</si>
  <si>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</si>
  <si>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</si>
  <si>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</si>
  <si>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</si>
  <si>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</si>
  <si>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</si>
  <si>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</si>
  <si>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</si>
  <si>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</si>
  <si>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</si>
  <si>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</si>
  <si>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</si>
  <si>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</si>
  <si>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</si>
  <si>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</si>
  <si>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</si>
  <si>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</si>
  <si>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</si>
  <si>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</si>
  <si>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</si>
  <si>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</si>
  <si>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</si>
  <si>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</si>
  <si>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</si>
  <si>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</si>
  <si>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</si>
  <si>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</si>
  <si>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</si>
  <si>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</si>
  <si>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</si>
  <si>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</si>
  <si>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</si>
  <si>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</si>
  <si>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</si>
  <si>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</si>
  <si>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</si>
  <si>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</si>
  <si>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</si>
  <si>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</si>
  <si>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</si>
  <si>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</si>
  <si>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</si>
  <si>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</si>
  <si>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</si>
  <si>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</si>
  <si>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</si>
  <si>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</si>
  <si>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</si>
  <si>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</si>
  <si>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</si>
  <si>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</si>
  <si>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</si>
  <si>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</si>
  <si>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</si>
  <si>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</si>
  <si>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</si>
  <si>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</si>
  <si>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</si>
  <si>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</si>
  <si>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</si>
  <si>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</si>
  <si>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</si>
  <si>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</si>
  <si>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</si>
  <si>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</si>
  <si>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</si>
  <si>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</si>
  <si>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</si>
  <si>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</si>
  <si>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</si>
  <si>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</si>
  <si>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</si>
  <si>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</si>
  <si>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</si>
  <si>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</si>
  <si>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</si>
  <si>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</si>
  <si>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</si>
  <si>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</si>
  <si>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</si>
  <si>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</si>
  <si>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</si>
  <si>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</si>
  <si>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</si>
  <si>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</si>
  <si>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</si>
  <si>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</si>
  <si>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</si>
  <si>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</si>
  <si>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</si>
  <si>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</si>
  <si>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</si>
  <si>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</si>
  <si>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</si>
  <si>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</si>
  <si>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</si>
  <si>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</si>
  <si>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</si>
  <si>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</si>
  <si>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</si>
  <si>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</si>
  <si>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</si>
  <si>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</si>
  <si>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</si>
  <si>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</si>
  <si>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</si>
  <si>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</si>
  <si>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</si>
  <si>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</si>
  <si>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</si>
  <si>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</si>
  <si>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</si>
  <si>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</si>
  <si>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</si>
  <si>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</si>
  <si>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</si>
  <si>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</si>
  <si>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</si>
  <si>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</si>
  <si>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</si>
  <si>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</si>
  <si>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</si>
  <si>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</si>
  <si>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</si>
  <si>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</si>
  <si>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</si>
  <si>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</si>
  <si>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</si>
  <si>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</si>
  <si>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</si>
  <si>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</si>
  <si>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</si>
  <si>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</si>
  <si>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</si>
  <si>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</si>
  <si>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</si>
  <si>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</si>
  <si>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</si>
  <si>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</si>
  <si>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</si>
  <si>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</si>
  <si>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</si>
  <si>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</si>
  <si>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</si>
  <si>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</si>
  <si>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</si>
  <si>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</si>
  <si>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</si>
  <si>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</si>
  <si>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</si>
  <si>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</si>
  <si>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</si>
  <si>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</si>
  <si>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</si>
  <si>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</si>
  <si>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</si>
  <si>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</si>
  <si>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</si>
  <si>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</si>
  <si>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</si>
  <si>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</si>
  <si>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</si>
  <si>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</si>
  <si>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</si>
  <si>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</si>
  <si>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</si>
  <si>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</si>
  <si>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</si>
  <si>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</si>
  <si>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</si>
  <si>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</si>
  <si>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</si>
  <si>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</si>
  <si>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</si>
  <si>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</si>
  <si>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</si>
  <si>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</si>
  <si>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</si>
  <si>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</si>
  <si>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</si>
  <si>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</si>
  <si>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</si>
  <si>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</si>
  <si>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</si>
  <si>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</si>
  <si>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</si>
  <si>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</si>
  <si>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</si>
  <si>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</si>
  <si>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</si>
  <si>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</si>
  <si>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</si>
  <si>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</si>
  <si>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</si>
  <si>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</si>
  <si>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</si>
  <si>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</si>
  <si>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</si>
  <si>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</si>
  <si>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</si>
  <si>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</si>
  <si>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</si>
  <si>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</si>
  <si>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</si>
  <si>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</si>
  <si>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</si>
  <si>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</si>
  <si>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</si>
  <si>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</si>
  <si>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</si>
  <si>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</si>
  <si>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</si>
  <si>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</si>
  <si>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</si>
  <si>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</si>
  <si>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</si>
  <si>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</si>
  <si>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</si>
  <si>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</si>
  <si>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</si>
  <si>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</si>
  <si>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</si>
  <si>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</si>
  <si>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</si>
  <si>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</si>
  <si>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</si>
  <si>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</si>
  <si>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</si>
  <si>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</si>
  <si>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</si>
  <si>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</si>
  <si>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</si>
  <si>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</si>
  <si>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</si>
  <si>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</si>
  <si>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</si>
  <si>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</si>
  <si>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</si>
  <si>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</si>
  <si>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</si>
  <si>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</si>
  <si>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</si>
  <si>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</si>
  <si>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</si>
  <si>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</si>
  <si>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</si>
  <si>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</si>
  <si>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</si>
  <si>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</si>
  <si>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</si>
  <si>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</si>
  <si>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</si>
  <si>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</si>
  <si>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</si>
  <si>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</si>
  <si>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</si>
  <si>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</si>
  <si>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</si>
  <si>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</si>
  <si>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</si>
  <si>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</si>
  <si>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</si>
  <si>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</si>
  <si>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</si>
  <si>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</si>
  <si>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</si>
  <si>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</si>
  <si>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</si>
  <si>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</si>
  <si>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</si>
  <si>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</si>
  <si>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</si>
  <si>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</si>
  <si>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</si>
  <si>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</si>
  <si>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</si>
  <si>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</si>
  <si>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</si>
  <si>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</si>
  <si>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</si>
  <si>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</si>
  <si>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</si>
  <si>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</si>
  <si>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</si>
  <si>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</si>
  <si>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</si>
  <si>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</si>
  <si>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</si>
  <si>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</si>
  <si>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</si>
  <si>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</si>
  <si>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</si>
  <si>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</si>
  <si>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</si>
  <si>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</si>
  <si>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</si>
  <si>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</si>
  <si>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</si>
  <si>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</si>
  <si>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</si>
  <si>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</si>
  <si>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</si>
  <si>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</si>
  <si>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</si>
  <si>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</si>
  <si>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</si>
  <si>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</si>
  <si>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</si>
  <si>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</si>
  <si>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</si>
  <si>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</si>
  <si>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</si>
  <si>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</si>
  <si>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</si>
  <si>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</si>
  <si>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</si>
  <si>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</si>
  <si>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</si>
  <si>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</si>
  <si>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</si>
  <si>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</si>
  <si>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</si>
  <si>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</si>
  <si>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</si>
  <si>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</si>
  <si>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</si>
  <si>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</si>
  <si>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</si>
  <si>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</si>
  <si>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</si>
  <si>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</si>
  <si>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</si>
  <si>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</si>
  <si>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</si>
  <si>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</si>
  <si>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</si>
  <si>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</si>
  <si>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</si>
  <si>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</si>
  <si>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</si>
  <si>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</si>
  <si>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</si>
  <si>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</si>
  <si>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</si>
  <si>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</si>
  <si>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</si>
  <si>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</si>
  <si>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</si>
  <si>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</si>
  <si>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</si>
  <si>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</si>
  <si>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</si>
  <si>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</si>
  <si>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</si>
  <si>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</si>
  <si>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</si>
  <si>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</si>
  <si>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</si>
  <si>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</si>
  <si>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</si>
  <si>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</si>
  <si>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</si>
  <si>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</si>
  <si>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</si>
  <si>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</si>
  <si>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</si>
  <si>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</si>
  <si>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</si>
  <si>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</si>
  <si>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</si>
  <si>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</si>
  <si>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</si>
  <si>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</si>
  <si>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</si>
  <si>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</si>
  <si>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</si>
  <si>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</si>
  <si>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</si>
  <si>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</si>
  <si>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</si>
  <si>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</si>
  <si>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</si>
  <si>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</si>
  <si>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</si>
  <si>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</si>
  <si>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</si>
  <si>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</si>
  <si>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</si>
  <si>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</si>
  <si>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</si>
  <si>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</si>
  <si>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</si>
  <si>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</si>
  <si>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</si>
  <si>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</si>
  <si>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</si>
  <si>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</si>
  <si>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</si>
  <si>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</si>
  <si>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</si>
  <si>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</si>
  <si>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</si>
  <si>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</si>
  <si>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</si>
  <si>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</si>
  <si>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</si>
  <si>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</si>
  <si>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</si>
  <si>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</si>
  <si>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</si>
  <si>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</si>
  <si>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</si>
  <si>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</si>
  <si>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</si>
  <si>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</si>
  <si>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</si>
  <si>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</si>
  <si>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</si>
  <si>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</si>
  <si>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</si>
  <si>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</si>
  <si>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</si>
  <si>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</si>
  <si>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</si>
  <si>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</si>
  <si>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</si>
  <si>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</si>
  <si>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</si>
  <si>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</si>
  <si>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</si>
  <si>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</si>
  <si>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</si>
  <si>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</si>
  <si>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</si>
  <si>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</si>
  <si>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</si>
  <si>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</si>
  <si>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</si>
  <si>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</si>
  <si>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</si>
  <si>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</si>
  <si>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</si>
  <si>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</si>
  <si>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</si>
  <si>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</si>
  <si>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</si>
  <si>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</si>
  <si>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</si>
  <si>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</si>
  <si>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</si>
  <si>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</si>
  <si>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</si>
  <si>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</si>
  <si>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</si>
  <si>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</si>
  <si>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</si>
  <si>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</si>
  <si>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</si>
  <si>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</si>
  <si>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</si>
  <si>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</si>
  <si>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</si>
  <si>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</si>
  <si>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</si>
  <si>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</si>
  <si>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</si>
  <si>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</si>
  <si>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</si>
  <si>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</si>
  <si>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</si>
  <si>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</si>
  <si>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</si>
  <si>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</si>
  <si>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</si>
  <si>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</si>
  <si>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</si>
  <si>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</si>
  <si>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</si>
  <si>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</si>
  <si>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</si>
  <si>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</si>
  <si>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</si>
  <si>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</si>
  <si>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</si>
  <si>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</si>
  <si>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</si>
  <si>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</si>
  <si>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</si>
  <si>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</si>
  <si>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</si>
  <si>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</si>
  <si>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</si>
  <si>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</si>
  <si>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</si>
  <si>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</si>
  <si>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</si>
  <si>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</si>
  <si>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</si>
  <si>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</si>
  <si>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</si>
  <si>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</si>
  <si>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</si>
  <si>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</si>
  <si>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</si>
  <si>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</si>
  <si>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</si>
  <si>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</si>
  <si>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</si>
  <si>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</si>
  <si>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</si>
  <si>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</si>
  <si>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</si>
  <si>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</si>
  <si>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</si>
  <si>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</si>
  <si>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</si>
  <si>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</si>
  <si>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</si>
  <si>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</si>
  <si>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</si>
  <si>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</si>
  <si>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</si>
  <si>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</si>
  <si>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</si>
  <si>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</si>
  <si>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</si>
  <si>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</si>
  <si>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</si>
  <si>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</si>
  <si>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</si>
  <si>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</si>
  <si>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</si>
  <si>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</si>
  <si>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</si>
  <si>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</si>
  <si>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</si>
  <si>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</si>
  <si>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</si>
  <si>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</si>
  <si>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</si>
  <si>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</si>
  <si>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</si>
  <si>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</si>
  <si>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</si>
  <si>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</si>
  <si>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</si>
  <si>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</si>
  <si>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</si>
  <si>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</si>
  <si>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</si>
  <si>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</si>
  <si>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</si>
  <si>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</si>
  <si>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</si>
  <si>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</si>
  <si>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</si>
  <si>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</si>
  <si>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</si>
  <si>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</si>
  <si>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</si>
  <si>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</si>
  <si>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</si>
  <si>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</si>
  <si>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</si>
  <si>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</si>
  <si>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</si>
  <si>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</si>
  <si>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</si>
  <si>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</si>
  <si>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</si>
  <si>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</si>
  <si>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</si>
  <si>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</si>
  <si>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</si>
  <si>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</si>
  <si>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</si>
  <si>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</si>
  <si>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</si>
  <si>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</si>
  <si>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</si>
  <si>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</si>
  <si>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</si>
  <si>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</si>
  <si>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</si>
  <si>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</si>
  <si>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</si>
  <si>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</si>
  <si>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</si>
  <si>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</si>
  <si>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</si>
  <si>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</si>
  <si>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</si>
  <si>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</si>
  <si>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</si>
  <si>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</si>
  <si>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</si>
  <si>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</si>
  <si>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</si>
  <si>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</si>
  <si>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</si>
  <si>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</si>
  <si>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</si>
  <si>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</si>
  <si>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</si>
  <si>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</si>
  <si>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</si>
  <si>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</si>
  <si>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</si>
  <si>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</si>
  <si>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</si>
  <si>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</si>
  <si>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</si>
  <si>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</si>
  <si>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</si>
  <si>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</si>
  <si>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</si>
  <si>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</si>
  <si>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</si>
  <si>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</si>
  <si>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</si>
  <si>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</si>
  <si>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</si>
  <si>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</si>
  <si>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</si>
  <si>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</si>
  <si>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</si>
  <si>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</si>
  <si>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</si>
  <si>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</si>
  <si>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</si>
  <si>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</si>
  <si>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</si>
  <si>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</si>
  <si>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</si>
  <si>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</si>
  <si>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</si>
  <si>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</si>
  <si>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</si>
  <si>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</si>
  <si>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</si>
  <si>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</si>
  <si>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</si>
  <si>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</si>
  <si>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</si>
  <si>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</si>
  <si>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</si>
  <si>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</si>
  <si>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</si>
  <si>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</si>
  <si>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</si>
  <si>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</si>
  <si>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</si>
  <si>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</si>
  <si>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</si>
  <si>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</si>
  <si>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</si>
  <si>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</si>
  <si>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</si>
  <si>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</si>
  <si>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</si>
  <si>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</si>
  <si>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</si>
  <si>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</si>
  <si>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</si>
  <si>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</si>
  <si>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</si>
  <si>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</si>
  <si>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</si>
  <si>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</si>
  <si>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</si>
  <si>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</si>
  <si>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</si>
  <si>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</si>
  <si>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</si>
  <si>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</si>
  <si>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</si>
  <si>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</si>
  <si>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</si>
  <si>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</si>
  <si>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</si>
  <si>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</si>
  <si>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</si>
  <si>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</si>
  <si>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</si>
  <si>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</si>
  <si>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</si>
  <si>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</si>
  <si>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</si>
  <si>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</si>
  <si>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</si>
  <si>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</si>
  <si>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</si>
  <si>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</si>
  <si>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</si>
  <si>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</si>
  <si>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</si>
  <si>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</si>
  <si>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</si>
  <si>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</si>
  <si>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</si>
  <si>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</si>
  <si>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</si>
  <si>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</si>
  <si>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</si>
  <si>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</si>
  <si>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</si>
  <si>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</si>
  <si>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</si>
  <si>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</si>
  <si>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</si>
  <si>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</si>
  <si>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</si>
  <si>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</si>
  <si>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</si>
  <si>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</si>
  <si>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</si>
  <si>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</si>
  <si>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</si>
  <si>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</si>
  <si>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</si>
  <si>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</si>
  <si>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</si>
  <si>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</si>
  <si>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</si>
  <si>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</si>
  <si>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</si>
  <si>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</si>
  <si>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</si>
  <si>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</si>
  <si>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</si>
  <si>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</si>
  <si>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</si>
  <si>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</si>
  <si>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</si>
  <si>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</si>
  <si>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</si>
  <si>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</si>
  <si>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</si>
  <si>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</si>
  <si>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</si>
  <si>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</si>
  <si>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</si>
  <si>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</si>
  <si>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</si>
  <si>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</si>
  <si>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</si>
  <si>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</si>
  <si>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</si>
  <si>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</si>
  <si>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</si>
  <si>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</si>
  <si>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</si>
  <si>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</si>
  <si>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</si>
  <si>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</si>
  <si>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</si>
  <si>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</si>
  <si>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</si>
  <si>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</si>
  <si>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</si>
  <si>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</si>
  <si>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</si>
  <si>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</si>
  <si>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</si>
  <si>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</si>
  <si>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</si>
  <si>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</si>
  <si>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</si>
  <si>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</si>
  <si>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</si>
  <si>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</si>
  <si>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</si>
  <si>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</si>
  <si>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</si>
  <si>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</si>
  <si>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</si>
  <si>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</si>
  <si>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</si>
  <si>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</si>
  <si>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</si>
  <si>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</si>
  <si>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</si>
  <si>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</si>
  <si>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</si>
  <si>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</si>
  <si>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</si>
  <si>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</si>
  <si>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</si>
  <si>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</si>
  <si>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</si>
  <si>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</si>
  <si>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</si>
  <si>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</si>
  <si>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</si>
  <si>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</si>
  <si>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</si>
  <si>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</si>
  <si>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</si>
  <si>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</si>
  <si>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</si>
  <si>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</si>
  <si>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</si>
  <si>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</si>
  <si>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</si>
  <si>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</si>
  <si>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</si>
  <si>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</si>
  <si>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</si>
  <si>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</si>
  <si>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</si>
  <si>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</si>
  <si>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</si>
  <si>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</si>
  <si>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</si>
  <si>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</si>
  <si>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</si>
  <si>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</si>
  <si>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</si>
  <si>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</si>
  <si>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</si>
  <si>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</si>
  <si>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</si>
  <si>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</si>
  <si>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</si>
  <si>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</si>
  <si>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</si>
  <si>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</si>
  <si>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</si>
  <si>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</si>
  <si>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</si>
  <si>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</si>
  <si>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</si>
  <si>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</si>
  <si>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</si>
  <si>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</si>
  <si>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</si>
  <si>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</si>
  <si>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</si>
  <si>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</si>
  <si>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</si>
  <si>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</si>
  <si>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</si>
  <si>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</si>
  <si>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</si>
  <si>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</si>
  <si>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</si>
  <si>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</si>
  <si>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</si>
  <si>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</si>
  <si>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</si>
  <si>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</si>
  <si>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</si>
  <si>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</si>
  <si>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</si>
  <si>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</si>
  <si>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</si>
  <si>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</si>
  <si>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</si>
  <si>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</si>
  <si>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</si>
  <si>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</si>
  <si>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</si>
  <si>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</si>
  <si>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</si>
  <si>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</si>
  <si>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</si>
  <si>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</si>
  <si>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</si>
  <si>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</si>
  <si>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</si>
  <si>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</si>
  <si>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</si>
  <si>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</si>
  <si>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</si>
  <si>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</si>
  <si>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</si>
  <si>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</si>
  <si>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</si>
  <si>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</si>
  <si>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</si>
  <si>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</si>
  <si>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</si>
  <si>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</si>
  <si>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</si>
  <si>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</si>
  <si>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</si>
  <si>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</si>
  <si>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</si>
  <si>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</si>
  <si>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</si>
  <si>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</si>
  <si>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</si>
  <si>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</si>
  <si>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</si>
  <si>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</si>
  <si>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</si>
  <si>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</si>
  <si>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</si>
  <si>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</si>
  <si>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</si>
  <si>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</si>
  <si>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</si>
  <si>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</si>
  <si>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</si>
  <si>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</si>
  <si>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</si>
  <si>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</si>
  <si>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</si>
  <si>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</si>
  <si>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</si>
  <si>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</si>
  <si>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</si>
  <si>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</si>
  <si>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</si>
  <si>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</si>
  <si>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</si>
  <si>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</si>
  <si>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</si>
  <si>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</si>
  <si>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</si>
  <si>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</si>
  <si>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</si>
  <si>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</si>
  <si>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</si>
  <si>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</si>
  <si>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</si>
  <si>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</si>
  <si>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</si>
  <si>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</si>
  <si>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</si>
  <si>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</si>
  <si>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</si>
  <si>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</si>
  <si>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</si>
  <si>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</si>
  <si>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</si>
  <si>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</si>
  <si>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</si>
  <si>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</si>
  <si>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</si>
  <si>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</si>
  <si>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</si>
  <si>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</si>
  <si>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</si>
  <si>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</si>
  <si>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</si>
  <si>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</si>
  <si>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</si>
  <si>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</si>
  <si>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</si>
  <si>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</si>
  <si>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</si>
  <si>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</si>
  <si>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</si>
  <si>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</si>
  <si>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</si>
  <si>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</si>
  <si>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</si>
  <si>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</si>
  <si>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</si>
  <si>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</si>
  <si>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</si>
  <si>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</si>
  <si>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</si>
  <si>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</si>
  <si>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</si>
  <si>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</si>
  <si>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</si>
  <si>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</si>
  <si>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</si>
  <si>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</si>
  <si>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</si>
  <si>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</si>
  <si>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</si>
  <si>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</si>
  <si>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</si>
  <si>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</si>
  <si>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</si>
  <si>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</si>
  <si>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</si>
  <si>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</si>
  <si>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</si>
  <si>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</si>
  <si>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</si>
  <si>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</si>
  <si>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</si>
  <si>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</si>
  <si>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</si>
  <si>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</si>
  <si>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</si>
  <si>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</si>
  <si>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</si>
  <si>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</si>
  <si>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</si>
  <si>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</si>
  <si>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</si>
  <si>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</si>
  <si>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</si>
  <si>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</si>
  <si>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</si>
  <si>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</si>
  <si>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</si>
  <si>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</si>
  <si>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</si>
  <si>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</si>
  <si>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</si>
  <si>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</si>
  <si>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</si>
  <si>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</si>
  <si>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</si>
  <si>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</si>
  <si>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</si>
  <si>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</si>
  <si>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</si>
  <si>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</si>
  <si>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</si>
  <si>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</si>
  <si>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</si>
  <si>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</si>
  <si>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</si>
  <si>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</si>
  <si>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</si>
  <si>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</si>
  <si>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</si>
  <si>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</si>
  <si>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</si>
  <si>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</si>
  <si>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</si>
  <si>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</si>
  <si>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</si>
  <si>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</si>
  <si>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</si>
  <si>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</si>
  <si>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</si>
  <si>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</si>
  <si>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</si>
  <si>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</si>
  <si>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</si>
  <si>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</si>
  <si>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</si>
  <si>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</si>
  <si>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</si>
  <si>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</si>
  <si>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</si>
  <si>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</si>
  <si>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</si>
  <si>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</si>
  <si>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</si>
  <si>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</si>
  <si>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</si>
  <si>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</si>
  <si>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</si>
  <si>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</si>
  <si>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</si>
  <si>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</si>
  <si>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</si>
  <si>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</si>
  <si>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</si>
  <si>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</si>
  <si>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</si>
  <si>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</si>
  <si>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</si>
  <si>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</si>
  <si>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</si>
  <si>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</si>
  <si>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</si>
  <si>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</si>
  <si>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</si>
  <si>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</si>
  <si>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</si>
  <si>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</si>
  <si>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</si>
  <si>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</si>
  <si>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</si>
  <si>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</si>
  <si>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</si>
  <si>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</si>
  <si>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</si>
  <si>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</si>
  <si>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</si>
  <si>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</si>
  <si>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</si>
  <si>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</si>
  <si>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</si>
  <si>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</si>
  <si>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</si>
  <si>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</si>
  <si>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</si>
  <si>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</si>
  <si>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</si>
  <si>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</si>
  <si>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</si>
  <si>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</si>
  <si>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</si>
  <si>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</si>
  <si>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</si>
  <si>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</si>
  <si>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</si>
  <si>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</si>
  <si>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</si>
  <si>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</si>
  <si>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</si>
  <si>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</si>
  <si>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</si>
  <si>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</si>
  <si>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</si>
  <si>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</si>
  <si>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</si>
  <si>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</si>
  <si>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</si>
  <si>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</si>
  <si>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</si>
  <si>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</si>
  <si>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</si>
  <si>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</si>
  <si>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</si>
  <si>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</si>
  <si>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</si>
  <si>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</si>
  <si>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</si>
  <si>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</si>
  <si>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</si>
  <si>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</si>
  <si>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</si>
  <si>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</si>
  <si>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</si>
  <si>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</si>
  <si>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</si>
  <si>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</si>
  <si>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</si>
  <si>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</si>
  <si>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</si>
  <si>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</si>
  <si>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</si>
  <si>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</si>
  <si>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</si>
  <si>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</si>
  <si>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</si>
  <si>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</si>
  <si>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</si>
  <si>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</si>
  <si>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</si>
  <si>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</si>
  <si>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</si>
  <si>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</si>
  <si>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</si>
  <si>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</si>
  <si>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</si>
  <si>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</si>
  <si>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</si>
  <si>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</si>
  <si>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</si>
  <si>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</si>
  <si>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</si>
  <si>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</si>
  <si>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</si>
  <si>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</si>
  <si>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</si>
  <si>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</si>
  <si>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</si>
  <si>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</si>
  <si>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</si>
  <si>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</si>
  <si>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</si>
  <si>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</si>
  <si>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</si>
  <si>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</si>
  <si>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</si>
  <si>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</si>
  <si>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</si>
  <si>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</si>
  <si>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</si>
  <si>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</si>
  <si>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</si>
  <si>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</si>
  <si>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</si>
  <si>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</si>
  <si>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</si>
  <si>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</si>
  <si>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</si>
  <si>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</si>
  <si>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</si>
  <si>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</si>
  <si>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</si>
  <si>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</si>
  <si>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</si>
  <si>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</si>
  <si>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</si>
  <si>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</si>
  <si>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</si>
  <si>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</si>
  <si>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</si>
  <si>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</si>
  <si>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</si>
  <si>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</si>
  <si>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</si>
  <si>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</si>
  <si>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</si>
  <si>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</si>
  <si>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</si>
  <si>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</si>
  <si>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</si>
  <si>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</si>
  <si>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</si>
  <si>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</si>
  <si>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</si>
  <si>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</si>
  <si>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</si>
  <si>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</si>
  <si>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</si>
  <si>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</si>
  <si>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</si>
  <si>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</si>
  <si>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</si>
  <si>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</si>
  <si>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</si>
  <si>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</si>
  <si>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</si>
  <si>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</si>
  <si>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</si>
  <si>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</si>
  <si>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</si>
  <si>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</si>
  <si>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</si>
  <si>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</si>
  <si>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</si>
  <si>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</si>
  <si>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</si>
  <si>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</si>
  <si>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</si>
  <si>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</si>
  <si>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</si>
  <si>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</si>
  <si>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</si>
  <si>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</si>
  <si>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</si>
  <si>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</si>
  <si>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</si>
  <si>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</si>
  <si>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</si>
  <si>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</si>
  <si>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</si>
  <si>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</si>
  <si>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</si>
  <si>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</si>
  <si>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</si>
  <si>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</si>
  <si>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</si>
  <si>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</si>
  <si>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</si>
  <si>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</si>
  <si>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</si>
  <si>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</si>
  <si>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</si>
  <si>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</si>
  <si>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</si>
  <si>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</si>
  <si>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</si>
  <si>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</si>
  <si>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</si>
  <si>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</si>
  <si>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</si>
  <si>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</si>
  <si>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</si>
  <si>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</si>
  <si>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</si>
  <si>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</si>
  <si>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</si>
  <si>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</si>
  <si>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</si>
  <si>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</si>
  <si>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</si>
  <si>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</si>
  <si>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</si>
  <si>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</si>
  <si>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</si>
  <si>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</si>
  <si>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</si>
  <si>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</si>
  <si>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</si>
  <si>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</si>
  <si>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</si>
  <si>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</si>
  <si>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</si>
  <si>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</si>
  <si>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</si>
  <si>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</si>
  <si>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</si>
  <si>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</si>
  <si>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</si>
  <si>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</si>
  <si>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</si>
  <si>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</si>
  <si>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</si>
  <si>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</si>
  <si>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</si>
  <si>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</si>
  <si>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</si>
  <si>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</si>
  <si>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</si>
  <si>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</si>
  <si>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</si>
  <si>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</si>
  <si>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</si>
  <si>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</si>
  <si>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</si>
  <si>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</si>
  <si>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</si>
  <si>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</si>
  <si>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</si>
  <si>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</si>
  <si>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</si>
  <si>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</si>
  <si>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</si>
  <si>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</si>
  <si>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</si>
  <si>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</si>
  <si>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</si>
  <si>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</si>
  <si>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</si>
  <si>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</si>
  <si>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</si>
  <si>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</si>
  <si>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</si>
  <si>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</si>
  <si>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</si>
  <si>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</si>
  <si>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</si>
  <si>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</si>
  <si>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</si>
  <si>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</si>
  <si>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</si>
  <si>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</si>
  <si>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</si>
  <si>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</si>
  <si>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</si>
  <si>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</si>
  <si>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</si>
  <si>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</si>
  <si>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</si>
  <si>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</si>
  <si>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</si>
  <si>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</si>
  <si>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</si>
  <si>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</si>
  <si>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</si>
  <si>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</si>
  <si>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</si>
  <si>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</si>
  <si>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</si>
  <si>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</si>
  <si>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</si>
  <si>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</si>
  <si>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</si>
  <si>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</si>
  <si>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</si>
  <si>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</si>
  <si>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</si>
  <si>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</si>
  <si>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</si>
  <si>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</si>
  <si>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</si>
  <si>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</si>
  <si>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</si>
  <si>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</si>
  <si>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</si>
  <si>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</si>
  <si>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</si>
  <si>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</si>
  <si>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</si>
  <si>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</si>
  <si>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</si>
  <si>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</si>
  <si>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</si>
  <si>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</si>
  <si>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</si>
  <si>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</si>
  <si>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</si>
  <si>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</si>
  <si>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</si>
  <si>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</si>
  <si>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</si>
  <si>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</si>
  <si>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</si>
  <si>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</si>
  <si>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</si>
  <si>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</si>
  <si>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</si>
  <si>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</si>
  <si>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</si>
  <si>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</si>
  <si>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</si>
  <si>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</si>
  <si>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</si>
  <si>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</si>
  <si>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</si>
  <si>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</si>
  <si>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</si>
  <si>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</si>
  <si>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</si>
  <si>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</si>
  <si>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</si>
  <si>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</si>
  <si>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</si>
  <si>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</si>
  <si>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</si>
  <si>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</si>
  <si>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</si>
  <si>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</si>
  <si>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</si>
  <si>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</si>
  <si>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</si>
  <si>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</si>
  <si>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</si>
  <si>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</si>
  <si>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</si>
  <si>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</si>
  <si>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</si>
  <si>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</si>
  <si>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</si>
  <si>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</si>
  <si>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</si>
  <si>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</si>
  <si>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</si>
  <si>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</si>
  <si>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</si>
  <si>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</si>
  <si>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</si>
  <si>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</si>
  <si>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</si>
  <si>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</si>
  <si>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</si>
  <si>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</si>
  <si>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</si>
  <si>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</si>
  <si>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</si>
  <si>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</si>
  <si>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</si>
  <si>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</si>
  <si>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</si>
  <si>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</si>
  <si>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</si>
  <si>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</si>
  <si>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</si>
  <si>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</si>
  <si>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</si>
  <si>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</si>
  <si>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</si>
  <si>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</si>
  <si>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</si>
  <si>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</si>
  <si>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</si>
  <si>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</si>
  <si>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</si>
  <si>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</si>
  <si>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</si>
  <si>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</si>
  <si>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</si>
  <si>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</si>
  <si>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</si>
  <si>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</si>
  <si>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</si>
  <si>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</si>
  <si>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</si>
  <si>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</si>
  <si>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</si>
  <si>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</si>
  <si>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</si>
  <si>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</si>
  <si>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</si>
  <si>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</si>
  <si>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</si>
  <si>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</si>
  <si>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</si>
  <si>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</si>
  <si>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</si>
  <si>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</si>
  <si>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</si>
  <si>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</si>
  <si>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</si>
  <si>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</si>
  <si>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</si>
  <si>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</si>
  <si>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</si>
  <si>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</si>
  <si>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</si>
  <si>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</si>
  <si>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</si>
  <si>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</si>
  <si>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</si>
  <si>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</si>
  <si>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</si>
  <si>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</si>
  <si>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</si>
  <si>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</si>
  <si>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</si>
  <si>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</si>
  <si>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</si>
  <si>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</si>
  <si>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</si>
  <si>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</si>
  <si>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</si>
  <si>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</si>
  <si>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</si>
  <si>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</si>
  <si>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</si>
  <si>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</si>
  <si>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</si>
  <si>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</si>
  <si>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</si>
  <si>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</si>
  <si>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</si>
  <si>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</si>
  <si>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</si>
  <si>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</si>
  <si>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</si>
  <si>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</si>
  <si>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</si>
  <si>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</si>
  <si>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</si>
  <si>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</si>
  <si>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</si>
  <si>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</si>
  <si>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</si>
  <si>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</si>
  <si>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</si>
  <si>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</si>
  <si>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</si>
  <si>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</si>
  <si>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</si>
  <si>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</si>
  <si>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</si>
  <si>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</si>
  <si>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</si>
  <si>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</si>
  <si>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</si>
  <si>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</si>
  <si>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</si>
  <si>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</si>
  <si>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</si>
  <si>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</si>
  <si>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</si>
  <si>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</si>
  <si>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</si>
  <si>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</si>
  <si>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</si>
  <si>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</si>
  <si>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</si>
  <si>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</si>
  <si>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</si>
  <si>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</si>
  <si>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</si>
  <si>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</si>
  <si>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</si>
  <si>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</si>
  <si>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</si>
  <si>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</si>
  <si>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</si>
  <si>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</si>
  <si>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</si>
  <si>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</si>
  <si>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</si>
  <si>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</si>
  <si>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</si>
  <si>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</si>
  <si>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</si>
  <si>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</si>
  <si>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</si>
  <si>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</si>
  <si>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</si>
  <si>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</si>
  <si>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</si>
  <si>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</si>
  <si>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</si>
  <si>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</si>
  <si>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</si>
  <si>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</si>
  <si>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</si>
  <si>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</si>
  <si>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</si>
  <si>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</si>
  <si>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</si>
  <si>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</si>
  <si>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</si>
  <si>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</si>
  <si>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</si>
  <si>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</si>
  <si>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</si>
  <si>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</si>
  <si>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</si>
  <si>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</si>
  <si>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</si>
  <si>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</si>
  <si>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</si>
  <si>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</si>
  <si>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</si>
  <si>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</si>
  <si>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</si>
  <si>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</si>
  <si>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</si>
  <si>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</si>
  <si>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</si>
  <si>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</si>
  <si>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</si>
  <si>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</si>
  <si>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</si>
  <si>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</si>
  <si>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</si>
  <si>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</si>
  <si>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</si>
  <si>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</si>
  <si>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</si>
  <si>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</si>
  <si>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</si>
  <si>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</si>
  <si>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</si>
  <si>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</si>
  <si>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</si>
  <si>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</si>
  <si>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</si>
  <si>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</si>
  <si>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</si>
  <si>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</si>
  <si>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</si>
  <si>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</si>
  <si>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</si>
  <si>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</si>
  <si>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</si>
  <si>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</si>
  <si>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</si>
  <si>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</si>
  <si>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</si>
  <si>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</si>
  <si>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</si>
  <si>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</si>
  <si>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</si>
  <si>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</si>
  <si>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</si>
  <si>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</si>
  <si>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</si>
  <si>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</si>
  <si>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</si>
  <si>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</si>
  <si>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</si>
  <si>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</si>
  <si>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</si>
  <si>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</si>
  <si>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</si>
  <si>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</si>
  <si>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</si>
  <si>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</si>
  <si>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</si>
  <si>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</si>
  <si>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</si>
  <si>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</si>
  <si>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</si>
  <si>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</si>
  <si>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</si>
  <si>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</si>
  <si>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</si>
  <si>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</si>
  <si>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</si>
  <si>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</si>
  <si>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</si>
  <si>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</si>
  <si>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</si>
  <si>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</si>
  <si>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</si>
  <si>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</si>
  <si>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</si>
  <si>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</si>
  <si>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</si>
  <si>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</si>
  <si>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</si>
  <si>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</si>
  <si>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</si>
  <si>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</si>
  <si>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</si>
  <si>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</si>
  <si>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</si>
  <si>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</si>
  <si>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</si>
  <si>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</si>
  <si>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</si>
  <si>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</si>
  <si>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</si>
  <si>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</si>
  <si>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</si>
  <si>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</si>
  <si>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</si>
  <si>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</si>
  <si>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</si>
  <si>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</si>
  <si>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</si>
  <si>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</si>
  <si>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</si>
  <si>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</si>
  <si>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</si>
  <si>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</si>
  <si>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</si>
  <si>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</si>
  <si>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</si>
  <si>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</si>
  <si>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</si>
  <si>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</si>
  <si>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</si>
  <si>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</si>
  <si>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</si>
  <si>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</si>
  <si>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</si>
  <si>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</si>
  <si>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</si>
  <si>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</si>
  <si>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</si>
  <si>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</si>
  <si>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</si>
  <si>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</si>
  <si>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</si>
  <si>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</si>
  <si>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</si>
  <si>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</si>
  <si>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</si>
  <si>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</si>
  <si>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</si>
  <si>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</si>
  <si>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</si>
  <si>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</si>
  <si>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</si>
  <si>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</si>
  <si>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</si>
  <si>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</si>
  <si>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</si>
  <si>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</si>
  <si>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</si>
  <si>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</si>
  <si>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</si>
  <si>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</si>
  <si>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</si>
  <si>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</si>
  <si>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</si>
  <si>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</si>
  <si>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</si>
  <si>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</si>
  <si>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</si>
  <si>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</si>
  <si>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</si>
  <si>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</si>
  <si>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</si>
  <si>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</si>
  <si>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</si>
  <si>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</si>
  <si>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</si>
  <si>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</si>
  <si>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</si>
  <si>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</si>
  <si>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</si>
  <si>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</si>
  <si>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</si>
  <si>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</si>
  <si>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</si>
  <si>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</si>
  <si>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</si>
  <si>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</si>
  <si>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</si>
  <si>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</si>
  <si>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</si>
  <si>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</si>
  <si>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</si>
  <si>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</si>
  <si>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</si>
  <si>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</si>
  <si>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</si>
  <si>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</si>
  <si>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</si>
  <si>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</si>
  <si>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</si>
  <si>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</si>
  <si>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</si>
  <si>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</si>
  <si>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</si>
  <si>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</si>
  <si>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</si>
  <si>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</si>
  <si>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</si>
  <si>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</si>
  <si>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</si>
  <si>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</si>
  <si>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</si>
  <si>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</si>
  <si>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</si>
  <si>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</si>
  <si>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</si>
  <si>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</si>
  <si>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</si>
  <si>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</si>
  <si>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</si>
  <si>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</si>
  <si>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</si>
  <si>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</si>
  <si>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</si>
  <si>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</si>
  <si>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</si>
  <si>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</si>
  <si>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</si>
  <si>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</si>
  <si>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</si>
  <si>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</si>
  <si>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</si>
  <si>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</si>
  <si>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</si>
  <si>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</si>
  <si>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</si>
  <si>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</si>
  <si>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</si>
  <si>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</si>
  <si>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</si>
  <si>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</si>
  <si>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</si>
  <si>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</si>
  <si>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</si>
  <si>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</si>
  <si>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</si>
  <si>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</si>
  <si>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</si>
  <si>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</si>
  <si>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</si>
  <si>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</si>
  <si>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</si>
  <si>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</si>
  <si>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</si>
  <si>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</si>
  <si>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</si>
  <si>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</si>
  <si>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</si>
  <si>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</si>
  <si>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</si>
  <si>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</si>
  <si>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</si>
  <si>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</si>
  <si>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</si>
  <si>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</si>
  <si>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</si>
  <si>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</si>
  <si>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</si>
  <si>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</si>
  <si>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</si>
  <si>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</si>
  <si>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</si>
  <si>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</si>
  <si>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</si>
  <si>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</si>
  <si>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</si>
  <si>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</si>
  <si>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</si>
  <si>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</si>
  <si>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</si>
  <si>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</si>
  <si>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</si>
  <si>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</si>
  <si>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</si>
  <si>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</si>
  <si>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</si>
  <si>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</si>
  <si>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</si>
  <si>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</si>
  <si>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</si>
  <si>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</si>
  <si>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</si>
  <si>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</si>
  <si>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</si>
  <si>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</si>
  <si>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</si>
  <si>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</si>
  <si>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</si>
  <si>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</si>
  <si>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</si>
  <si>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</si>
  <si>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</si>
  <si>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</si>
  <si>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</si>
  <si>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</si>
  <si>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</si>
  <si>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</si>
  <si>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</si>
  <si>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</si>
  <si>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</si>
  <si>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</si>
  <si>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</si>
  <si>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</si>
  <si>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</si>
  <si>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</si>
  <si>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</si>
  <si>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</si>
  <si>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</si>
  <si>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</si>
  <si>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</si>
  <si>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</si>
  <si>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</si>
  <si>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</si>
  <si>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</si>
  <si>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</si>
  <si>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</si>
  <si>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</si>
  <si>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</si>
  <si>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</si>
  <si>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</si>
  <si>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</si>
  <si>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</si>
  <si>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</si>
  <si>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</si>
  <si>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</si>
  <si>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</si>
  <si>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</si>
  <si>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</si>
  <si>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</si>
  <si>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</si>
  <si>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</si>
  <si>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</si>
  <si>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</si>
  <si>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</si>
  <si>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</si>
  <si>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</si>
  <si>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</si>
  <si>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</si>
  <si>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</si>
  <si>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</si>
  <si>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</si>
  <si>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</si>
  <si>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</si>
  <si>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</si>
  <si>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</si>
  <si>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</si>
  <si>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</si>
  <si>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</si>
  <si>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</si>
  <si>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</si>
  <si>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</si>
  <si>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</si>
  <si>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</si>
  <si>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</si>
  <si>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</si>
  <si>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</si>
  <si>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</si>
  <si>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</si>
  <si>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</si>
  <si>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</si>
  <si>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</si>
  <si>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</si>
  <si>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</si>
  <si>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</si>
  <si>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</si>
  <si>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</si>
  <si>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</si>
  <si>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</si>
  <si>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</si>
  <si>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</si>
  <si>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</si>
  <si>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</si>
  <si>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</si>
  <si>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</si>
  <si>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</si>
  <si>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</si>
  <si>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</si>
  <si>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</si>
  <si>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</si>
  <si>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</si>
  <si>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</si>
  <si>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</si>
  <si>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</si>
  <si>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</si>
  <si>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</si>
  <si>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</si>
  <si>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</si>
  <si>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</si>
  <si>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</si>
  <si>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</si>
  <si>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</si>
  <si>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</si>
  <si>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</si>
  <si>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</si>
  <si>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</si>
  <si>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</si>
  <si>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</si>
  <si>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</si>
  <si>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</si>
  <si>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</si>
  <si>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</si>
  <si>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</si>
  <si>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</si>
  <si>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</si>
  <si>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</si>
  <si>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</si>
  <si>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</si>
  <si>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</si>
  <si>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</si>
  <si>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</si>
  <si>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</si>
  <si>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</si>
  <si>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</si>
  <si>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</si>
  <si>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</si>
  <si>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</si>
  <si>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</si>
  <si>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</si>
  <si>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</si>
  <si>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</si>
  <si>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</si>
  <si>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</si>
  <si>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</si>
  <si>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</si>
  <si>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</si>
  <si>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</si>
  <si>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</si>
  <si>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</si>
  <si>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</si>
  <si>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</si>
  <si>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</si>
  <si>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</si>
  <si>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</si>
  <si>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</si>
  <si>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</si>
  <si>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</si>
  <si>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</si>
  <si>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</si>
  <si>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</si>
  <si>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</si>
  <si>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</si>
  <si>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</si>
  <si>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</si>
  <si>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</si>
  <si>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</si>
  <si>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</si>
  <si>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</si>
  <si>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</si>
  <si>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</si>
  <si>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</si>
  <si>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</si>
  <si>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</si>
  <si>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</si>
  <si>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</si>
  <si>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</si>
  <si>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</si>
  <si>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</si>
  <si>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</si>
  <si>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</si>
  <si>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</si>
  <si>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</si>
  <si>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</si>
  <si>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</si>
  <si>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</si>
  <si>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</si>
  <si>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</si>
  <si>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</si>
  <si>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</si>
  <si>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</si>
  <si>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</si>
  <si>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</si>
  <si>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</si>
  <si>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</si>
  <si>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</si>
  <si>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</si>
  <si>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</si>
  <si>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</si>
  <si>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</si>
  <si>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</si>
  <si>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</si>
  <si>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</si>
  <si>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</si>
  <si>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</si>
  <si>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</si>
  <si>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</si>
  <si>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</si>
  <si>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</si>
  <si>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</si>
  <si>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</si>
  <si>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</si>
  <si>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</si>
  <si>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</si>
  <si>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</si>
  <si>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</si>
  <si>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</si>
  <si>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</si>
  <si>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</si>
  <si>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</si>
  <si>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</si>
  <si>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</si>
  <si>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</si>
  <si>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</si>
  <si>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</si>
  <si>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</si>
  <si>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</si>
  <si>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</si>
  <si>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</si>
  <si>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</si>
  <si>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</si>
  <si>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</si>
  <si>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</si>
  <si>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</si>
  <si>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</si>
  <si>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</si>
  <si>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</si>
  <si>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</si>
  <si>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</si>
  <si>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</si>
  <si>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</si>
  <si>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</si>
  <si>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</si>
  <si>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</si>
  <si>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</si>
  <si>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</si>
  <si>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</si>
  <si>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</si>
  <si>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</si>
  <si>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</si>
  <si>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</si>
  <si>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</si>
  <si>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</si>
  <si>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</si>
  <si>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</si>
  <si>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</si>
  <si>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</si>
  <si>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</si>
  <si>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</si>
  <si>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</si>
  <si>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</si>
  <si>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</si>
  <si>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</si>
  <si>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</si>
  <si>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</si>
  <si>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</si>
  <si>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</si>
  <si>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</si>
  <si>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</si>
  <si>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</si>
  <si>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</si>
  <si>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</si>
  <si>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</si>
  <si>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</si>
  <si>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</si>
  <si>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</si>
  <si>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</si>
  <si>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</si>
  <si>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</si>
  <si>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</si>
  <si>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</si>
  <si>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</si>
  <si>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</si>
  <si>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</si>
  <si>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</si>
  <si>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</si>
  <si>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</si>
  <si>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</si>
  <si>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</si>
  <si>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</si>
  <si>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</si>
  <si>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</si>
  <si>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</si>
  <si>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</si>
  <si>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</si>
  <si>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</si>
  <si>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</si>
  <si>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</si>
  <si>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</si>
  <si>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</si>
  <si>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</si>
  <si>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</si>
  <si>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</si>
  <si>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</si>
  <si>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</si>
  <si>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</si>
  <si>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</si>
  <si>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</si>
  <si>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</si>
  <si>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</si>
  <si>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</si>
  <si>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</si>
  <si>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</si>
  <si>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</si>
  <si>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</si>
  <si>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</si>
  <si>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</si>
  <si>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</si>
  <si>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</si>
  <si>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</si>
  <si>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</si>
  <si>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</si>
  <si>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</si>
  <si>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</si>
  <si>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</si>
  <si>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</si>
  <si>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</si>
  <si>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</si>
  <si>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</si>
  <si>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</si>
  <si>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</si>
  <si>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</si>
  <si>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</si>
  <si>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</si>
  <si>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</si>
  <si>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</si>
  <si>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</si>
  <si>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</si>
  <si>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</si>
  <si>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</si>
  <si>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</si>
  <si>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</si>
  <si>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</si>
  <si>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</si>
  <si>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</si>
  <si>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</si>
  <si>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</si>
  <si>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</si>
  <si>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</si>
  <si>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</si>
  <si>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</si>
  <si>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</si>
  <si>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</si>
  <si>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</si>
  <si>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</si>
  <si>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</si>
  <si>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</si>
  <si>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</si>
  <si>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</si>
  <si>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</si>
  <si>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</si>
  <si>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</si>
  <si>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</si>
  <si>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</si>
  <si>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</si>
  <si>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</si>
  <si>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</si>
  <si>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</si>
  <si>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</si>
  <si>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</si>
  <si>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</si>
  <si>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</si>
  <si>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</si>
  <si>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</si>
  <si>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</si>
  <si>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</si>
  <si>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</si>
  <si>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</si>
  <si>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</si>
  <si>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</si>
  <si>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</si>
  <si>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</si>
  <si>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</si>
  <si>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</si>
  <si>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</si>
  <si>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</si>
  <si>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</si>
  <si>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</si>
  <si>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</si>
  <si>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</si>
  <si>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</si>
  <si>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</si>
  <si>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</si>
  <si>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</si>
  <si>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</si>
  <si>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</si>
  <si>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</si>
  <si>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</si>
  <si>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</si>
  <si>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</si>
  <si>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</si>
  <si>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</si>
  <si>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</si>
  <si>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</si>
  <si>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</si>
  <si>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</si>
  <si>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</si>
  <si>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</si>
  <si>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</si>
  <si>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</si>
  <si>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</si>
  <si>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</si>
  <si>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</si>
  <si>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</si>
  <si>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</si>
  <si>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</si>
  <si>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</si>
  <si>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</si>
  <si>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</si>
  <si>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</si>
  <si>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</si>
  <si>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</si>
  <si>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</si>
  <si>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</si>
  <si>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</si>
  <si>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</si>
  <si>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</si>
  <si>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</si>
  <si>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</si>
  <si>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</si>
  <si>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</si>
  <si>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</si>
  <si>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</si>
  <si>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</si>
  <si>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</si>
  <si>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</si>
  <si>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</si>
  <si>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</si>
  <si>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</si>
  <si>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</si>
  <si>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</si>
  <si>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</si>
  <si>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</si>
  <si>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</si>
  <si>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</si>
  <si>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</si>
  <si>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</si>
  <si>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</si>
  <si>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</si>
  <si>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</si>
  <si>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</si>
  <si>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</si>
  <si>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</si>
  <si>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</si>
  <si>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</si>
  <si>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</si>
  <si>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</si>
  <si>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</si>
  <si>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</si>
  <si>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</si>
  <si>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</si>
  <si>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</si>
  <si>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</si>
  <si>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</si>
  <si>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</si>
  <si>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</si>
  <si>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</si>
  <si>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</si>
  <si>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</si>
  <si>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</si>
  <si>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</si>
  <si>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</si>
  <si>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</si>
  <si>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</si>
  <si>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</si>
  <si>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</si>
  <si>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</si>
  <si>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</si>
  <si>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</si>
  <si>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</si>
  <si>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</si>
  <si>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</si>
  <si>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</si>
  <si>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</si>
  <si>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</si>
  <si>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</si>
  <si>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</si>
  <si>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</si>
  <si>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</si>
  <si>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</si>
  <si>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</si>
  <si>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</si>
  <si>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</si>
  <si>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</si>
  <si>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</si>
  <si>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</si>
  <si>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</si>
  <si>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</si>
  <si>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</si>
  <si>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</si>
  <si>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</si>
  <si>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</si>
  <si>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</si>
  <si>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</si>
  <si>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</si>
  <si>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</si>
  <si>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</si>
  <si>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</si>
  <si>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</si>
  <si>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</si>
  <si>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</si>
  <si>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</si>
  <si>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</si>
  <si>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</si>
  <si>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</si>
  <si>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</si>
  <si>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</si>
  <si>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</si>
  <si>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</si>
  <si>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</si>
  <si>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</si>
  <si>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</si>
  <si>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</si>
  <si>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</si>
  <si>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</si>
  <si>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</si>
  <si>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</si>
  <si>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</si>
  <si>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</si>
  <si>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</si>
  <si>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</si>
  <si>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</si>
  <si>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</si>
  <si>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</si>
  <si>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</si>
  <si>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</si>
  <si>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</si>
  <si>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</si>
  <si>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</si>
  <si>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</si>
  <si>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</si>
  <si>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</si>
  <si>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</si>
  <si>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</si>
  <si>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</si>
  <si>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</si>
  <si>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</si>
  <si>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</si>
  <si>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</si>
  <si>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</si>
  <si>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</si>
  <si>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</si>
  <si>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</si>
  <si>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</si>
  <si>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</si>
  <si>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</si>
  <si>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</si>
  <si>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</si>
  <si>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</si>
  <si>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</si>
  <si>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</si>
  <si>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</si>
  <si>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</si>
  <si>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</si>
  <si>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</si>
  <si>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</si>
  <si>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</si>
  <si>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</si>
  <si>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</si>
  <si>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</si>
  <si>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</si>
  <si>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</si>
  <si>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</si>
  <si>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</si>
  <si>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</si>
  <si>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</si>
  <si>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</si>
  <si>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</si>
  <si>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</si>
  <si>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</si>
  <si>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</si>
  <si>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</si>
  <si>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</si>
  <si>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</si>
  <si>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</si>
  <si>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</si>
  <si>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</si>
  <si>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</si>
  <si>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</si>
  <si>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</si>
  <si>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</si>
  <si>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</si>
  <si>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</si>
  <si>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</si>
  <si>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</si>
  <si>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</si>
  <si>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</si>
  <si>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</si>
  <si>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</si>
  <si>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</si>
  <si>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</si>
  <si>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</si>
  <si>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</si>
  <si>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</si>
  <si>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</si>
  <si>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</si>
  <si>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</si>
  <si>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</si>
  <si>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</si>
  <si>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</si>
  <si>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</si>
  <si>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</si>
  <si>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</si>
  <si>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</si>
  <si>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</si>
  <si>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</si>
  <si>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</si>
  <si>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</si>
  <si>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</si>
  <si>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</si>
  <si>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</si>
  <si>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</si>
  <si>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</si>
  <si>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</si>
  <si>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</si>
  <si>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</si>
  <si>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</si>
  <si>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</si>
  <si>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</si>
  <si>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</si>
  <si>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</si>
  <si>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</si>
  <si>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</si>
  <si>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</si>
  <si>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</si>
  <si>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</si>
  <si>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</si>
  <si>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</si>
  <si>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</si>
  <si>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</si>
  <si>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</si>
  <si>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</si>
  <si>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</si>
  <si>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</si>
  <si>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</si>
  <si>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</si>
  <si>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</si>
  <si>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</si>
  <si>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</si>
  <si>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</si>
  <si>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</si>
  <si>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</si>
  <si>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</si>
  <si>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</si>
  <si>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</si>
  <si>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</si>
  <si>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</si>
  <si>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</si>
  <si>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</si>
  <si>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</si>
  <si>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</si>
  <si>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</si>
  <si>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</si>
  <si>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</si>
  <si>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</si>
  <si>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</si>
  <si>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</si>
  <si>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</si>
  <si>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</si>
  <si>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</si>
  <si>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</si>
  <si>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</si>
  <si>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</si>
  <si>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</si>
  <si>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</si>
  <si>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</si>
  <si>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</si>
  <si>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</si>
  <si>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</si>
  <si>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</si>
  <si>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</si>
  <si>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</si>
  <si>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</si>
  <si>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</si>
  <si>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</si>
  <si>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</si>
  <si>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</si>
  <si>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</si>
  <si>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</si>
  <si>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</si>
  <si>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</si>
  <si>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</si>
  <si>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</si>
  <si>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</si>
  <si>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</si>
  <si>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</si>
  <si>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</si>
  <si>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</si>
  <si>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</si>
  <si>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</si>
  <si>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</si>
  <si>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</si>
  <si>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</si>
  <si>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</si>
  <si>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</si>
  <si>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</si>
  <si>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</si>
  <si>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</si>
  <si>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</si>
  <si>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</si>
  <si>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</si>
  <si>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</si>
  <si>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</si>
  <si>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</si>
  <si>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</si>
  <si>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</si>
  <si>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</si>
  <si>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</si>
  <si>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</si>
  <si>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</si>
  <si>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</si>
  <si>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</si>
  <si>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</si>
  <si>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</si>
  <si>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</si>
  <si>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</si>
  <si>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</si>
  <si>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</si>
  <si>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</si>
  <si>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</si>
  <si>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</si>
  <si>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</si>
  <si>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</si>
  <si>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</si>
  <si>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</si>
  <si>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</si>
  <si>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</si>
  <si>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</si>
  <si>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</si>
  <si>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</si>
  <si>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</si>
  <si>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</si>
  <si>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</si>
  <si>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</si>
  <si>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</si>
  <si>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</si>
  <si>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</si>
  <si>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</si>
  <si>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</si>
  <si>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</si>
  <si>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</si>
  <si>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</si>
  <si>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</si>
  <si>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</si>
  <si>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</si>
  <si>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</si>
  <si>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</si>
  <si>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</si>
  <si>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</si>
  <si>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</si>
  <si>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</si>
  <si>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</si>
  <si>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</si>
  <si>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</si>
  <si>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</si>
  <si>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</si>
  <si>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</si>
  <si>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</si>
  <si>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</si>
  <si>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</si>
  <si>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</si>
  <si>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</si>
  <si>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</si>
  <si>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</si>
  <si>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</si>
  <si>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</si>
  <si>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</si>
  <si>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</si>
  <si>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</si>
  <si>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</si>
  <si>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</si>
  <si>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</si>
  <si>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</si>
  <si>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</si>
  <si>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</si>
  <si>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</si>
  <si>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</si>
  <si>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</si>
  <si>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</si>
  <si>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</si>
  <si>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</si>
  <si>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</si>
  <si>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</si>
  <si>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</si>
  <si>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</si>
  <si>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</si>
  <si>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</si>
  <si>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</si>
  <si>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</si>
  <si>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</si>
  <si>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</si>
  <si>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</si>
  <si>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</si>
  <si>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</si>
  <si>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</si>
  <si>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</si>
  <si>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</si>
  <si>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</si>
  <si>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</si>
  <si>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</si>
  <si>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</si>
  <si>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</si>
  <si>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</si>
  <si>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</si>
  <si>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</si>
  <si>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</si>
  <si>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</si>
  <si>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</si>
  <si>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</si>
  <si>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</si>
  <si>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</si>
  <si>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</si>
  <si>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</si>
  <si>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</si>
  <si>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</si>
  <si>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</si>
  <si>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</si>
  <si>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</si>
  <si>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</si>
  <si>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</si>
  <si>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</si>
  <si>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</si>
  <si>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</si>
  <si>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</si>
  <si>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</si>
  <si>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</si>
  <si>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</si>
  <si>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</si>
  <si>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</si>
  <si>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</si>
  <si>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</si>
  <si>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</si>
  <si>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</si>
  <si>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</si>
  <si>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</si>
  <si>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</si>
  <si>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</si>
  <si>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</si>
  <si>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</si>
  <si>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</si>
  <si>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</si>
  <si>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</si>
  <si>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</si>
  <si>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</si>
  <si>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</si>
  <si>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</si>
  <si>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</si>
  <si>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</si>
  <si>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</si>
  <si>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</si>
  <si>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</si>
  <si>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</si>
  <si>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</si>
  <si>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</si>
  <si>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</si>
  <si>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</si>
  <si>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</si>
  <si>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</si>
  <si>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</si>
  <si>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</si>
  <si>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</si>
  <si>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</si>
  <si>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</si>
  <si>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</si>
  <si>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</si>
  <si>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</si>
  <si>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</si>
  <si>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</si>
  <si>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</si>
  <si>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</si>
  <si>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</si>
  <si>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</si>
  <si>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</si>
  <si>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</si>
  <si>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</si>
  <si>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</si>
  <si>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</si>
  <si>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</si>
  <si>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</si>
  <si>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</si>
  <si>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</si>
  <si>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</si>
  <si>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</si>
  <si>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</si>
  <si>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</si>
  <si>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</si>
  <si>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</si>
  <si>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</si>
  <si>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</si>
  <si>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</si>
  <si>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</si>
  <si>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</si>
  <si>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</si>
  <si>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</si>
  <si>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</si>
  <si>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</si>
  <si>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</si>
  <si>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</si>
  <si>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</si>
  <si>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</si>
  <si>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</si>
  <si>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</si>
  <si>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</si>
  <si>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</si>
  <si>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</si>
  <si>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</si>
  <si>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</si>
  <si>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</si>
  <si>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</si>
  <si>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</si>
  <si>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</si>
  <si>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</si>
  <si>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</si>
  <si>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</si>
  <si>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</si>
  <si>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</si>
  <si>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</si>
  <si>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</si>
  <si>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</si>
  <si>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</si>
  <si>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</si>
  <si>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</si>
  <si>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</si>
  <si>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</si>
  <si>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</si>
  <si>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</si>
  <si>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</si>
  <si>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</si>
  <si>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</si>
  <si>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</si>
  <si>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</si>
  <si>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</si>
  <si>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</si>
  <si>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</si>
  <si>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</si>
  <si>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</si>
  <si>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</si>
  <si>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</si>
  <si>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</si>
  <si>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</si>
  <si>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</si>
  <si>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</si>
  <si>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</si>
  <si>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</si>
  <si>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</si>
  <si>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</si>
  <si>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</si>
  <si>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</si>
  <si>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</si>
  <si>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</si>
  <si>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</si>
  <si>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</si>
  <si>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</si>
  <si>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</si>
  <si>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</si>
  <si>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</si>
  <si>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</si>
  <si>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</si>
  <si>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</si>
  <si>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</si>
  <si>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</si>
  <si>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</si>
  <si>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</si>
  <si>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</si>
  <si>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</si>
  <si>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</si>
  <si>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</si>
  <si>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</si>
  <si>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</si>
  <si>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</si>
  <si>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</si>
  <si>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</si>
  <si>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</si>
  <si>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</si>
  <si>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</si>
  <si>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</si>
  <si>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</si>
  <si>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</si>
  <si>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</si>
  <si>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</si>
  <si>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</si>
  <si>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</si>
  <si>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</si>
  <si>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</si>
  <si>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</si>
  <si>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</si>
  <si>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</si>
  <si>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</si>
  <si>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</si>
  <si>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</si>
  <si>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</si>
  <si>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</si>
  <si>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</si>
  <si>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</si>
  <si>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</si>
  <si>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</si>
  <si>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</si>
  <si>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</si>
  <si>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</si>
  <si>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</si>
  <si>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</si>
  <si>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</si>
  <si>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</si>
  <si>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</si>
  <si>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</si>
  <si>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</si>
  <si>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</si>
  <si>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</si>
  <si>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</si>
  <si>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</si>
  <si>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</si>
  <si>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</si>
  <si>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</si>
  <si>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</si>
  <si>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</si>
  <si>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</si>
  <si>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</si>
  <si>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</si>
  <si>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</si>
  <si>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</si>
  <si>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</si>
  <si>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</si>
  <si>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</si>
  <si>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</si>
  <si>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</si>
  <si>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</si>
  <si>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</si>
  <si>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</si>
  <si>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</si>
  <si>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</si>
  <si>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</si>
  <si>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</si>
  <si>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</si>
  <si>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</si>
  <si>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</si>
  <si>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</si>
  <si>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</si>
  <si>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</si>
  <si>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</si>
  <si>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</si>
  <si>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</si>
  <si>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</si>
  <si>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</si>
  <si>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</si>
  <si>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</si>
  <si>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</si>
  <si>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</si>
  <si>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</si>
  <si>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</si>
  <si>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</si>
  <si>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</si>
  <si>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</si>
  <si>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</si>
  <si>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</si>
  <si>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</si>
  <si>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</si>
  <si>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</si>
  <si>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</si>
  <si>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</si>
  <si>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</si>
  <si>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</si>
  <si>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</si>
  <si>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</si>
  <si>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</si>
  <si>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</si>
  <si>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</si>
  <si>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</si>
  <si>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</si>
  <si>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</si>
  <si>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</si>
  <si>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</si>
  <si>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</si>
  <si>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</si>
  <si>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</si>
  <si>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</si>
  <si>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</si>
  <si>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</si>
  <si>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</si>
  <si>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</si>
  <si>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</si>
  <si>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</si>
  <si>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</si>
  <si>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</si>
  <si>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</si>
  <si>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</si>
  <si>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</si>
  <si>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</si>
  <si>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</si>
  <si>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</si>
  <si>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</si>
  <si>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</si>
  <si>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</si>
  <si>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</si>
  <si>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</si>
  <si>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</si>
  <si>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</si>
  <si>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</si>
  <si>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</si>
  <si>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</si>
  <si>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</si>
  <si>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</si>
  <si>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</si>
  <si>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</si>
  <si>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</si>
  <si>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</si>
  <si>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</si>
  <si>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</si>
  <si>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</si>
  <si>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</si>
  <si>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</si>
  <si>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</si>
  <si>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</si>
  <si>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</si>
  <si>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</si>
  <si>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</si>
  <si>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</si>
  <si>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</si>
  <si>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</si>
  <si>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</si>
  <si>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</si>
  <si>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</si>
  <si>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</si>
  <si>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</si>
  <si>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</si>
  <si>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</si>
  <si>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</si>
  <si>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</si>
  <si>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</si>
  <si>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</si>
  <si>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</si>
  <si>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</si>
  <si>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</si>
  <si>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</si>
  <si>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</si>
  <si>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</si>
  <si>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</si>
  <si>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</si>
  <si>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</si>
  <si>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</si>
  <si>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</si>
  <si>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</si>
  <si>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</si>
  <si>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</si>
  <si>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</si>
  <si>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</si>
  <si>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</si>
  <si>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</si>
  <si>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</si>
  <si>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</si>
  <si>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</si>
  <si>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</si>
  <si>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</si>
  <si>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</si>
  <si>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</si>
  <si>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</si>
  <si>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</si>
  <si>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</si>
  <si>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</si>
  <si>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</si>
  <si>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</si>
  <si>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</si>
  <si>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</si>
  <si>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</si>
  <si>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</si>
  <si>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</si>
  <si>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</si>
  <si>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</si>
  <si>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</si>
  <si>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</si>
  <si>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</si>
  <si>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</si>
  <si>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</si>
  <si>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</si>
  <si>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</si>
  <si>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</si>
  <si>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</si>
  <si>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</si>
  <si>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</si>
  <si>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</si>
  <si>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</si>
  <si>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</si>
  <si>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</si>
  <si>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</si>
  <si>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</si>
  <si>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</si>
  <si>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</si>
  <si>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</si>
  <si>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</si>
  <si>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</si>
  <si>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</si>
  <si>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</si>
  <si>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</si>
  <si>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</si>
  <si>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</si>
  <si>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</si>
  <si>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</si>
  <si>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</si>
  <si>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</si>
  <si>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</si>
  <si>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</si>
  <si>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</si>
  <si>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</si>
  <si>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</si>
  <si>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</si>
  <si>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</si>
  <si>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</si>
  <si>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</si>
  <si>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</si>
  <si>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</si>
  <si>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</si>
  <si>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</si>
  <si>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</si>
  <si>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</si>
  <si>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</si>
  <si>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</si>
  <si>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</si>
  <si>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</si>
  <si>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</si>
  <si>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</si>
  <si>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</si>
  <si>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</si>
  <si>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</si>
  <si>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</si>
  <si>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</si>
  <si>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</si>
  <si>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</si>
  <si>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</si>
  <si>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</si>
  <si>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</si>
  <si>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</si>
  <si>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</si>
  <si>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</si>
  <si>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</si>
  <si>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</si>
  <si>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</si>
  <si>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</si>
  <si>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</si>
  <si>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</si>
  <si>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</si>
  <si>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</si>
  <si>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</si>
  <si>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</si>
  <si>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</si>
  <si>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</si>
  <si>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</si>
  <si>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</si>
  <si>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</si>
  <si>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</si>
  <si>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</si>
  <si>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</si>
  <si>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</si>
  <si>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</si>
  <si>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</si>
  <si>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</si>
  <si>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</si>
  <si>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</si>
  <si>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</si>
  <si>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</si>
  <si>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</si>
  <si>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</si>
  <si>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</si>
  <si>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</si>
  <si>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</si>
  <si>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</si>
  <si>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</si>
  <si>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</si>
  <si>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</si>
  <si>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</si>
  <si>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</si>
  <si>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</si>
  <si>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</si>
  <si>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</si>
  <si>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</si>
  <si>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</si>
  <si>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</si>
  <si>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</si>
  <si>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</si>
  <si>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</si>
  <si>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</si>
  <si>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</si>
  <si>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</si>
  <si>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</si>
  <si>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</si>
  <si>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</si>
  <si>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</si>
  <si>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</si>
  <si>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</si>
  <si>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</si>
  <si>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</si>
  <si>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</si>
  <si>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</si>
  <si>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</si>
  <si>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</si>
  <si>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</si>
  <si>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</si>
  <si>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</si>
  <si>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</si>
  <si>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</si>
  <si>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</si>
  <si>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</si>
  <si>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</si>
  <si>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</si>
  <si>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</si>
  <si>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</si>
  <si>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</si>
  <si>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</si>
  <si>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</si>
  <si>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</si>
  <si>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</si>
  <si>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</si>
  <si>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</si>
  <si>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</si>
  <si>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</si>
  <si>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</si>
  <si>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</si>
  <si>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</si>
  <si>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</si>
  <si>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</si>
  <si>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</si>
  <si>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</si>
  <si>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</si>
  <si>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</si>
  <si>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</si>
  <si>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</si>
  <si>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</si>
  <si>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</si>
  <si>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</si>
  <si>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</si>
  <si>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</si>
  <si>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</si>
  <si>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</si>
  <si>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</si>
  <si>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</si>
  <si>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</si>
  <si>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</si>
  <si>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</si>
  <si>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</si>
  <si>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</si>
  <si>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</si>
  <si>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</si>
  <si>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</si>
  <si>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</si>
  <si>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</si>
  <si>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</si>
  <si>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</si>
  <si>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</si>
  <si>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</si>
  <si>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</si>
  <si>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</si>
  <si>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</si>
  <si>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</si>
  <si>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</si>
  <si>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</si>
  <si>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</si>
  <si>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</si>
  <si>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</si>
  <si>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</si>
  <si>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</si>
  <si>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</si>
  <si>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</si>
  <si>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</si>
  <si>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</si>
  <si>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</si>
  <si>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</si>
  <si>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</si>
  <si>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</si>
  <si>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</si>
  <si>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</si>
  <si>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</si>
  <si>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</si>
  <si>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</si>
  <si>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</si>
  <si>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</si>
  <si>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</si>
  <si>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</si>
  <si>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</si>
  <si>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</si>
  <si>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</si>
  <si>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</si>
  <si>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</si>
  <si>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</si>
  <si>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</si>
  <si>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</si>
  <si>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</si>
  <si>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</si>
  <si>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</si>
  <si>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</si>
  <si>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</si>
  <si>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</si>
  <si>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</si>
  <si>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</si>
  <si>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</si>
  <si>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</si>
  <si>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</si>
  <si>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</si>
  <si>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</si>
  <si>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</si>
  <si>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</si>
  <si>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</si>
  <si>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</si>
  <si>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</si>
  <si>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</si>
  <si>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</si>
  <si>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</si>
  <si>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</si>
  <si>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</si>
  <si>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</si>
  <si>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</si>
  <si>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</si>
  <si>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</si>
  <si>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</si>
  <si>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</si>
  <si>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</si>
  <si>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</si>
  <si>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</si>
  <si>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</si>
  <si>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</si>
  <si>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</si>
  <si>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</si>
  <si>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</si>
  <si>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</si>
  <si>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</si>
  <si>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</si>
  <si>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</si>
  <si>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</si>
  <si>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</si>
  <si>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</si>
  <si>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</si>
  <si>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</si>
  <si>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</si>
  <si>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</si>
  <si>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</si>
  <si>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</si>
  <si>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</si>
  <si>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</si>
  <si>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</si>
  <si>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</si>
  <si>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</si>
  <si>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</si>
  <si>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</si>
  <si>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</si>
  <si>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</si>
  <si>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</si>
  <si>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</si>
  <si>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</si>
  <si>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</si>
  <si>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</si>
  <si>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</si>
  <si>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</si>
  <si>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</si>
  <si>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</si>
  <si>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</si>
  <si>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</si>
  <si>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</si>
  <si>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</si>
  <si>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</si>
  <si>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</si>
  <si>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</si>
  <si>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</si>
  <si>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</si>
  <si>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</si>
  <si>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</si>
  <si>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</si>
  <si>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</si>
  <si>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</si>
  <si>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</si>
  <si>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</si>
  <si>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</si>
  <si>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</si>
  <si>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</si>
  <si>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</si>
  <si>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</si>
  <si>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</si>
  <si>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</si>
  <si>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</si>
  <si>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</si>
  <si>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</si>
  <si>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</si>
  <si>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</si>
  <si>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</si>
  <si>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</si>
  <si>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</si>
  <si>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</si>
  <si>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</si>
  <si>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</si>
  <si>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</si>
  <si>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</si>
  <si>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</si>
  <si>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</si>
  <si>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</si>
  <si>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</si>
  <si>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</si>
  <si>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</si>
  <si>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</si>
  <si>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</si>
  <si>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</si>
  <si>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</si>
  <si>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</si>
  <si>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</si>
  <si>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</si>
  <si>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</si>
  <si>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</si>
  <si>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</si>
  <si>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</si>
  <si>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</si>
  <si>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</si>
  <si>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</si>
  <si>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</si>
  <si>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</si>
  <si>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</si>
  <si>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</si>
  <si>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</si>
  <si>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</si>
  <si>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</si>
  <si>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</si>
  <si>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</si>
  <si>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</si>
  <si>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</si>
  <si>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</si>
  <si>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</si>
  <si>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</si>
  <si>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</si>
  <si>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</si>
  <si>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</si>
  <si>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</si>
  <si>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</si>
  <si>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</si>
  <si>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</si>
  <si>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</si>
  <si>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</si>
  <si>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</si>
  <si>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</si>
  <si>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</si>
  <si>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</si>
  <si>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</si>
  <si>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</si>
  <si>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</si>
  <si>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</si>
  <si>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</si>
  <si>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</si>
  <si>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</si>
  <si>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</si>
  <si>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</si>
  <si>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</si>
  <si>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</si>
  <si>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</si>
  <si>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</si>
  <si>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</si>
  <si>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</si>
  <si>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</si>
  <si>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</si>
  <si>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</si>
  <si>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</si>
  <si>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</si>
  <si>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</si>
  <si>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</si>
  <si>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</si>
  <si>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</si>
  <si>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</si>
  <si>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</si>
  <si>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</si>
  <si>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</si>
  <si>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</si>
  <si>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</si>
  <si>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</si>
  <si>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</si>
  <si>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</si>
  <si>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</si>
  <si>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</si>
  <si>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</si>
  <si>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</si>
  <si>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</si>
  <si>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</si>
  <si>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</si>
  <si>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</si>
  <si>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</si>
  <si>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</si>
  <si>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</si>
  <si>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</si>
  <si>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</si>
  <si>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</si>
  <si>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</si>
  <si>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</si>
  <si>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</si>
  <si>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</si>
  <si>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</si>
  <si>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</si>
  <si>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</si>
  <si>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</si>
  <si>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</si>
  <si>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</si>
  <si>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</si>
  <si>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</si>
  <si>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</si>
  <si>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</si>
  <si>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</si>
  <si>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</si>
  <si>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</si>
  <si>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</si>
  <si>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</si>
  <si>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</si>
  <si>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</si>
  <si>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</si>
  <si>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</si>
  <si>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</si>
  <si>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</si>
  <si>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</si>
  <si>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</si>
  <si>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</si>
  <si>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</si>
  <si>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</si>
  <si>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</si>
  <si>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</si>
  <si>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</si>
  <si>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</si>
  <si>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</si>
  <si>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</si>
  <si>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</si>
  <si>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</si>
  <si>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</si>
  <si>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</si>
  <si>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</si>
  <si>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</si>
  <si>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</si>
  <si>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</si>
  <si>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</si>
  <si>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</si>
  <si>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</si>
  <si>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</si>
  <si>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</si>
  <si>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</si>
  <si>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</si>
  <si>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</si>
  <si>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</si>
  <si>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</si>
  <si>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</si>
  <si>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</si>
  <si>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</si>
  <si>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</si>
  <si>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</si>
  <si>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</si>
  <si>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</si>
  <si>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</si>
  <si>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</si>
  <si>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</si>
  <si>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</si>
  <si>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</si>
  <si>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</si>
  <si>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</si>
  <si>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</si>
  <si>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</si>
  <si>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</si>
  <si>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</si>
  <si>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</si>
  <si>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</si>
  <si>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</si>
  <si>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</si>
  <si>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</si>
  <si>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</si>
  <si>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</si>
  <si>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</si>
  <si>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</si>
  <si>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</si>
  <si>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</si>
  <si>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</si>
  <si>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</si>
  <si>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</si>
  <si>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</si>
  <si>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</si>
  <si>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</si>
  <si>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</si>
  <si>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</si>
  <si>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</si>
  <si>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</si>
  <si>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</si>
  <si>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</si>
  <si>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</si>
  <si>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</si>
  <si>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</si>
  <si>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</si>
  <si>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</si>
  <si>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</si>
  <si>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</si>
  <si>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</si>
  <si>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</si>
  <si>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</si>
  <si>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</si>
  <si>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</si>
  <si>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</si>
  <si>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</si>
  <si>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</si>
  <si>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</si>
  <si>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</si>
  <si>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</si>
  <si>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</si>
  <si>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</si>
  <si>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</si>
  <si>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</si>
  <si>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</si>
  <si>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</si>
  <si>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</si>
  <si>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</si>
  <si>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</si>
  <si>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</si>
  <si>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</si>
  <si>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</si>
  <si>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</si>
  <si>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</si>
  <si>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</si>
  <si>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</si>
  <si>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</si>
  <si>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</si>
  <si>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</si>
  <si>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</si>
  <si>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</si>
  <si>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</si>
  <si>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</si>
  <si>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</si>
  <si>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</si>
  <si>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</si>
  <si>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</si>
  <si>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</si>
  <si>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</si>
  <si>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</si>
  <si>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</si>
  <si>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</si>
  <si>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</si>
  <si>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</si>
  <si>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</si>
  <si>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</si>
  <si>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</si>
  <si>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</si>
  <si>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</si>
  <si>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</si>
  <si>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</si>
  <si>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</si>
  <si>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</si>
  <si>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</si>
  <si>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</si>
  <si>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</si>
  <si>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</si>
  <si>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</si>
  <si>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</si>
  <si>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</si>
  <si>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</si>
  <si>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</si>
  <si>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</si>
  <si>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</si>
  <si>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</si>
  <si>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</si>
  <si>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</si>
  <si>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</si>
  <si>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</si>
  <si>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</si>
  <si>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</si>
  <si>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</si>
  <si>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</si>
  <si>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</si>
  <si>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</si>
  <si>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</si>
  <si>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</si>
  <si>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</si>
  <si>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</si>
  <si>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</si>
  <si>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</si>
  <si>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</si>
  <si>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</si>
  <si>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</si>
  <si>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</si>
  <si>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</si>
  <si>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</si>
  <si>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</si>
  <si>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</si>
  <si>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</si>
  <si>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</si>
  <si>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</si>
  <si>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</si>
  <si>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</si>
  <si>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</si>
  <si>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</si>
  <si>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</si>
  <si>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</si>
  <si>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</si>
  <si>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</si>
  <si>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</si>
  <si>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</si>
  <si>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</si>
  <si>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</si>
  <si>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</si>
  <si>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</si>
  <si>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</si>
  <si>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</si>
  <si>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</si>
  <si>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</si>
  <si>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</si>
  <si>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</si>
  <si>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</si>
  <si>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</si>
  <si>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</si>
  <si>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</si>
  <si>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</si>
  <si>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</si>
  <si>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</si>
  <si>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</si>
  <si>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</si>
  <si>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</si>
  <si>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</si>
  <si>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</si>
  <si>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</si>
  <si>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</si>
  <si>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</si>
  <si>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</si>
  <si>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</si>
  <si>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</si>
  <si>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</si>
  <si>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</si>
  <si>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</si>
  <si>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</si>
  <si>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</si>
  <si>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</si>
  <si>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</si>
  <si>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</si>
  <si>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</si>
  <si>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</si>
  <si>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</si>
  <si>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</si>
  <si>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</si>
  <si>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</si>
  <si>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</si>
  <si>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</si>
  <si>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</si>
  <si>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</si>
  <si>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</si>
  <si>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</si>
  <si>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</si>
  <si>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</si>
  <si>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</si>
  <si>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</si>
  <si>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</si>
  <si>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</si>
  <si>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</si>
  <si>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</si>
  <si>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</si>
  <si>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</si>
  <si>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</si>
  <si>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</si>
  <si>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</si>
  <si>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</si>
  <si>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</si>
  <si>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</si>
  <si>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</si>
  <si>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</si>
  <si>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</si>
  <si>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</si>
  <si>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</si>
  <si>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</si>
  <si>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</si>
  <si>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</si>
  <si>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</si>
  <si>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</si>
  <si>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</si>
  <si>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</si>
  <si>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</si>
  <si>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</si>
  <si>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</si>
  <si>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</si>
  <si>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</si>
  <si>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</si>
  <si>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</si>
  <si>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</si>
  <si>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</si>
  <si>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</si>
  <si>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</si>
  <si>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</si>
  <si>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</si>
  <si>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</si>
  <si>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</si>
  <si>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</si>
  <si>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</si>
  <si>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</si>
  <si>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</si>
  <si>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</si>
  <si>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</si>
  <si>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</si>
  <si>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</si>
  <si>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</si>
  <si>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</si>
  <si>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</si>
  <si>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</si>
  <si>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</si>
  <si>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</si>
  <si>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</si>
  <si>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</si>
  <si>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</si>
  <si>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</si>
  <si>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</si>
  <si>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</si>
  <si>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</si>
  <si>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</si>
  <si>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</si>
  <si>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</si>
  <si>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</si>
  <si>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</si>
  <si>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</si>
  <si>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</si>
  <si>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</si>
  <si>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</si>
  <si>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</si>
  <si>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</si>
  <si>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</si>
  <si>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</si>
  <si>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</si>
  <si>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</si>
  <si>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</si>
  <si>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</si>
  <si>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</si>
  <si>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</si>
  <si>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</si>
  <si>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</si>
  <si>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</si>
  <si>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</si>
  <si>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</si>
  <si>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</si>
  <si>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</si>
  <si>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</si>
  <si>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</si>
  <si>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</si>
  <si>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</si>
  <si>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</si>
  <si>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</si>
  <si>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</si>
  <si>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</si>
  <si>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</si>
  <si>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</si>
  <si>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</si>
  <si>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</si>
  <si>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</si>
  <si>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</si>
  <si>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</si>
  <si>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</si>
  <si>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</si>
  <si>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</si>
  <si>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</si>
  <si>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</si>
  <si>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</si>
  <si>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</si>
  <si>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</si>
  <si>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</si>
  <si>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</si>
  <si>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</si>
  <si>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</si>
  <si>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</si>
  <si>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</si>
  <si>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</si>
  <si>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</si>
  <si>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</si>
  <si>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</si>
  <si>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</si>
  <si>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</si>
  <si>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</si>
  <si>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</si>
  <si>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</si>
  <si>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</si>
  <si>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</si>
  <si>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</si>
  <si>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</si>
  <si>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</si>
  <si>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</si>
  <si>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</si>
  <si>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</si>
  <si>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</si>
  <si>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</si>
  <si>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</si>
  <si>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</si>
  <si>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</si>
  <si>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</si>
  <si>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</si>
  <si>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</si>
  <si>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</si>
  <si>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</si>
  <si>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</si>
  <si>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</si>
  <si>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</si>
  <si>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</si>
  <si>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</si>
  <si>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</si>
  <si>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</si>
  <si>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</si>
  <si>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</si>
  <si>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</si>
  <si>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</si>
  <si>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</si>
  <si>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</si>
  <si>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</si>
  <si>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</si>
  <si>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</si>
  <si>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</si>
  <si>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</si>
  <si>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</si>
  <si>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</si>
  <si>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</si>
  <si>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</si>
  <si>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</si>
  <si>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</si>
  <si>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</si>
  <si>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</si>
  <si>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</si>
  <si>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</si>
  <si>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</si>
  <si>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</si>
  <si>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</si>
  <si>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</si>
  <si>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</si>
  <si>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</si>
  <si>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</si>
  <si>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</si>
  <si>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</si>
  <si>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</si>
  <si>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</si>
  <si>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</si>
  <si>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</si>
  <si>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</si>
  <si>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</si>
  <si>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</si>
  <si>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</si>
  <si>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</si>
  <si>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</si>
  <si>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</si>
  <si>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</si>
  <si>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</si>
  <si>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</si>
  <si>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</si>
  <si>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</si>
  <si>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</si>
  <si>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</si>
  <si>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</si>
  <si>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</si>
  <si>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</si>
  <si>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</si>
  <si>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</si>
  <si>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</si>
  <si>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</si>
  <si>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</si>
  <si>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</si>
  <si>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</si>
  <si>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</si>
  <si>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</si>
  <si>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</si>
  <si>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</si>
  <si>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</si>
  <si>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</si>
  <si>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</si>
  <si>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</si>
  <si>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</si>
  <si>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</si>
  <si>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</si>
  <si>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</si>
  <si>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</si>
  <si>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</si>
  <si>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</si>
  <si>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</si>
  <si>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</si>
  <si>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</si>
  <si>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</si>
  <si>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</si>
  <si>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</si>
  <si>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</si>
  <si>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</si>
  <si>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</si>
  <si>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</si>
  <si>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</si>
  <si>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</si>
  <si>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</si>
  <si>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</si>
  <si>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</si>
  <si>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</si>
  <si>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</si>
  <si>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</si>
  <si>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</si>
  <si>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</si>
  <si>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</si>
  <si>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</si>
  <si>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</si>
  <si>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</si>
  <si>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</si>
  <si>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</si>
  <si>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</si>
  <si>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</si>
  <si>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</si>
  <si>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</si>
  <si>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</si>
  <si>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</si>
  <si>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</si>
  <si>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</si>
  <si>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</si>
  <si>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</si>
  <si>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</si>
  <si>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</si>
  <si>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</si>
  <si>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</si>
  <si>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</si>
  <si>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</si>
  <si>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</si>
  <si>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</si>
  <si>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</si>
  <si>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</si>
  <si>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</si>
  <si>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</si>
  <si>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</si>
  <si>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</si>
  <si>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</si>
  <si>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</si>
  <si>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</si>
  <si>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</si>
  <si>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</si>
  <si>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</si>
  <si>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</si>
  <si>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</si>
  <si>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</si>
  <si>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</si>
  <si>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</si>
  <si>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</si>
  <si>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</si>
  <si>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</si>
  <si>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</si>
  <si>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</si>
  <si>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</si>
  <si>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</si>
  <si>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</si>
  <si>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</si>
  <si>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</si>
  <si>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</si>
  <si>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</si>
  <si>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</si>
  <si>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</si>
  <si>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</si>
  <si>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</si>
  <si>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</si>
  <si>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</si>
  <si>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</si>
  <si>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</si>
  <si>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</si>
  <si>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</si>
  <si>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</si>
  <si>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</si>
  <si>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</si>
  <si>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</si>
  <si>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</si>
  <si>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</si>
  <si>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</si>
  <si>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</si>
  <si>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</si>
  <si>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</si>
  <si>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</si>
  <si>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</si>
  <si>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</si>
  <si>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</si>
  <si>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</si>
  <si>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</si>
  <si>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</si>
  <si>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</si>
  <si>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</si>
  <si>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</si>
  <si>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</si>
  <si>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</si>
  <si>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</si>
  <si>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</si>
  <si>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</si>
  <si>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</si>
  <si>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</si>
  <si>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</si>
  <si>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</si>
  <si>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</si>
  <si>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</si>
  <si>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</si>
  <si>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</si>
  <si>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</si>
  <si>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</si>
  <si>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</si>
  <si>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</si>
  <si>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</si>
  <si>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</si>
  <si>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</si>
  <si>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</si>
  <si>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</si>
  <si>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</si>
  <si>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</si>
  <si>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</si>
  <si>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</si>
  <si>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</si>
  <si>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</si>
  <si>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</si>
  <si>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</si>
  <si>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</si>
  <si>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</si>
  <si>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</si>
  <si>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</si>
  <si>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</si>
  <si>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</si>
  <si>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</si>
  <si>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</si>
  <si>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</si>
  <si>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</si>
  <si>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</si>
  <si>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</si>
  <si>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</si>
  <si>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</si>
  <si>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</si>
  <si>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</si>
  <si>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</si>
  <si>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</si>
  <si>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</si>
  <si>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</si>
  <si>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</si>
  <si>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</si>
  <si>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</si>
  <si>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</si>
  <si>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</si>
  <si>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</si>
  <si>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</si>
  <si>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</si>
  <si>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</si>
  <si>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</si>
  <si>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</si>
  <si>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</si>
  <si>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</si>
  <si>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</si>
  <si>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</si>
  <si>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</si>
  <si>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</si>
  <si>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</si>
  <si>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</si>
  <si>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</si>
  <si>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</si>
  <si>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</si>
  <si>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</si>
  <si>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</si>
  <si>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</si>
  <si>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</si>
  <si>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</si>
  <si>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</si>
  <si>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</si>
  <si>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</si>
  <si>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</si>
  <si>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</si>
  <si>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</si>
  <si>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</si>
  <si>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</si>
  <si>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</si>
  <si>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</si>
  <si>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</si>
  <si>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</si>
  <si>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</si>
  <si>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</si>
  <si>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</si>
  <si>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</si>
  <si>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</si>
  <si>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</si>
  <si>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</si>
  <si>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</si>
  <si>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</si>
  <si>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</si>
  <si>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</si>
  <si>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</si>
  <si>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</si>
  <si>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</si>
  <si>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</si>
  <si>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</si>
  <si>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</si>
  <si>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</si>
  <si>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</si>
  <si>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</si>
  <si>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</si>
  <si>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</si>
  <si>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</si>
  <si>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</si>
  <si>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</si>
  <si>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</si>
  <si>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</si>
  <si>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</si>
  <si>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</si>
  <si>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</si>
  <si>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</si>
  <si>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</si>
  <si>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</si>
  <si>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</si>
  <si>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</si>
  <si>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</si>
  <si>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</si>
  <si>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</si>
  <si>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</si>
  <si>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</si>
  <si>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</si>
  <si>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</si>
  <si>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</si>
  <si>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</si>
  <si>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</si>
  <si>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</si>
  <si>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</si>
  <si>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</si>
  <si>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</si>
  <si>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</si>
  <si>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</si>
  <si>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</si>
  <si>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</si>
  <si>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</si>
  <si>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</si>
  <si>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</si>
  <si>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</si>
  <si>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</si>
  <si>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</si>
  <si>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</si>
  <si>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</si>
  <si>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</si>
  <si>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</si>
  <si>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</si>
  <si>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</si>
  <si>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</si>
  <si>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</si>
  <si>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</si>
  <si>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</si>
  <si>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</si>
  <si>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</si>
  <si>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</si>
  <si>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</si>
  <si>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</si>
  <si>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</si>
  <si>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</si>
  <si>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</si>
  <si>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</si>
  <si>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</si>
  <si>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</si>
  <si>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</si>
  <si>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</si>
  <si>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</si>
  <si>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</si>
  <si>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</si>
  <si>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</si>
  <si>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</si>
  <si>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</si>
  <si>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</si>
  <si>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</si>
  <si>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</si>
  <si>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</si>
  <si>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</si>
  <si>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</si>
  <si>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</si>
  <si>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</si>
  <si>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</si>
  <si>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</si>
  <si>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</si>
  <si>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</si>
  <si>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</si>
  <si>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</si>
  <si>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</si>
  <si>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</si>
  <si>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</si>
  <si>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</si>
  <si>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</si>
  <si>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</si>
  <si>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</si>
  <si>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</si>
  <si>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</si>
  <si>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</si>
  <si>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</si>
  <si>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</si>
  <si>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</si>
  <si>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</si>
  <si>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</si>
  <si>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</si>
  <si>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</si>
  <si>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</si>
  <si>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</si>
  <si>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</si>
  <si>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</si>
  <si>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</si>
  <si>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</si>
  <si>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</si>
  <si>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</si>
  <si>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</si>
  <si>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</si>
  <si>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</si>
  <si>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</si>
  <si>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</si>
  <si>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</si>
  <si>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</si>
  <si>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</si>
  <si>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</si>
  <si>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</si>
  <si>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</si>
  <si>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</si>
  <si>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</si>
  <si>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</si>
  <si>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</si>
  <si>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</si>
  <si>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</si>
  <si>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</si>
  <si>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</si>
  <si>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</si>
  <si>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</si>
  <si>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</si>
  <si>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</si>
  <si>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</si>
  <si>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</si>
  <si>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</si>
  <si>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</si>
  <si>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</si>
  <si>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</si>
  <si>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</si>
  <si>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</si>
  <si>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</si>
  <si>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</si>
  <si>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</si>
  <si>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</si>
  <si>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</si>
  <si>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</si>
  <si>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</si>
  <si>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</si>
  <si>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</si>
  <si>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</si>
  <si>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</si>
  <si>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</si>
  <si>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</si>
  <si>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</si>
  <si>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</si>
  <si>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</si>
  <si>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</si>
  <si>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</si>
  <si>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</si>
  <si>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</si>
  <si>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</si>
  <si>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</si>
  <si>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</si>
  <si>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</si>
  <si>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</si>
  <si>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</si>
  <si>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</si>
  <si>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</si>
  <si>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</si>
  <si>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</si>
  <si>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</si>
  <si>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</si>
  <si>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</si>
  <si>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</si>
  <si>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</si>
  <si>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</si>
  <si>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</si>
  <si>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</si>
  <si>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</si>
  <si>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</si>
  <si>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</si>
  <si>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</si>
  <si>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</si>
  <si>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</si>
  <si>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</si>
  <si>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</si>
  <si>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</si>
  <si>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</si>
  <si>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</si>
  <si>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</si>
  <si>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</si>
  <si>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</si>
  <si>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</si>
  <si>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</si>
  <si>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</si>
  <si>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</si>
  <si>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</si>
  <si>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</si>
  <si>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</si>
  <si>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</si>
  <si>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</si>
  <si>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</si>
  <si>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</si>
  <si>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</si>
  <si>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</si>
  <si>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</si>
  <si>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</si>
  <si>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</si>
  <si>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</si>
  <si>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</si>
  <si>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</si>
  <si>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</si>
  <si>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</si>
  <si>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</si>
  <si>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</si>
  <si>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</si>
  <si>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</si>
  <si>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</si>
  <si>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</si>
  <si>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</si>
  <si>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</si>
  <si>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</si>
  <si>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</si>
  <si>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</si>
  <si>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</si>
  <si>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</si>
  <si>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</si>
  <si>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</si>
  <si>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</si>
  <si>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</si>
  <si>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</si>
  <si>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</si>
  <si>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</si>
  <si>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</si>
  <si>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</si>
  <si>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</si>
  <si>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</si>
  <si>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</si>
  <si>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</si>
  <si>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</si>
  <si>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</si>
  <si>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</si>
  <si>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</si>
  <si>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</si>
  <si>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</si>
  <si>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</si>
  <si>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</si>
  <si>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</si>
  <si>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</si>
  <si>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</si>
  <si>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</si>
  <si>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</si>
  <si>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</si>
  <si>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</si>
  <si>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</si>
  <si>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</si>
  <si>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</si>
  <si>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</si>
  <si>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</si>
  <si>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</si>
  <si>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</si>
  <si>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</si>
  <si>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</si>
  <si>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</si>
  <si>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</si>
  <si>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</si>
  <si>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</si>
  <si>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</si>
  <si>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</si>
  <si>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</si>
  <si>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</si>
  <si>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</si>
  <si>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</si>
  <si>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</si>
  <si>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</si>
  <si>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</si>
  <si>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</si>
  <si>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</si>
  <si>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</si>
  <si>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</si>
  <si>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</si>
  <si>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</si>
  <si>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</si>
  <si>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</si>
  <si>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</si>
  <si>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</si>
  <si>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</si>
  <si>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</si>
  <si>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</si>
  <si>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</si>
  <si>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</si>
  <si>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</si>
  <si>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</si>
  <si>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</si>
  <si>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</si>
  <si>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</si>
  <si>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</si>
  <si>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</si>
  <si>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</si>
  <si>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</si>
  <si>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</si>
  <si>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</si>
  <si>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</si>
  <si>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</si>
  <si>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</si>
  <si>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</si>
  <si>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</si>
  <si>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</si>
  <si>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</si>
  <si>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</si>
  <si>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</si>
  <si>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</si>
  <si>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</si>
  <si>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</si>
  <si>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</si>
  <si>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</si>
  <si>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</si>
  <si>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</si>
  <si>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</si>
  <si>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</si>
  <si>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</si>
  <si>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</si>
  <si>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</si>
  <si>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</si>
  <si>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</si>
  <si>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</si>
  <si>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</si>
  <si>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</si>
  <si>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</si>
  <si>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</si>
  <si>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</si>
  <si>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</si>
  <si>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</si>
  <si>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</si>
  <si>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</si>
  <si>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</si>
  <si>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</si>
  <si>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</si>
  <si>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</si>
  <si>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</si>
  <si>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</si>
  <si>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</si>
  <si>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</si>
  <si>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</si>
  <si>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</si>
  <si>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</si>
  <si>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</si>
  <si>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</si>
  <si>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</si>
  <si>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</si>
  <si>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</si>
  <si>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</si>
  <si>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</si>
  <si>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</si>
  <si>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</si>
  <si>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</si>
  <si>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</si>
  <si>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</si>
  <si>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</si>
  <si>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</si>
  <si>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</si>
  <si>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</si>
  <si>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</si>
  <si>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</si>
  <si>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</si>
  <si>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</si>
  <si>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</si>
  <si>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</si>
  <si>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</si>
  <si>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</si>
  <si>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</si>
  <si>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</si>
  <si>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</si>
  <si>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</si>
  <si>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</si>
  <si>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</si>
  <si>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</si>
  <si>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</si>
  <si>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</si>
  <si>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</si>
  <si>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</si>
  <si>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</si>
  <si>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</si>
  <si>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</si>
  <si>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</si>
  <si>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</si>
  <si>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</si>
  <si>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</si>
  <si>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</si>
  <si>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</si>
  <si>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</si>
  <si>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</si>
  <si>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</si>
  <si>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</si>
  <si>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</si>
  <si>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</si>
  <si>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</si>
  <si>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</si>
  <si>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</si>
  <si>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</si>
  <si>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</si>
  <si>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</si>
  <si>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</si>
  <si>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</si>
  <si>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</si>
  <si>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</si>
  <si>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</si>
  <si>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</si>
  <si>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</si>
  <si>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</si>
  <si>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</si>
  <si>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</si>
  <si>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</si>
  <si>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</si>
  <si>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</si>
  <si>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</si>
  <si>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</si>
  <si>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</si>
  <si>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</si>
  <si>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</si>
  <si>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</si>
  <si>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</si>
  <si>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</si>
  <si>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</si>
  <si>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</si>
  <si>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</si>
  <si>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</si>
  <si>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</si>
  <si>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</si>
  <si>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</si>
  <si>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</si>
  <si>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</si>
  <si>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</si>
  <si>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</si>
  <si>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</si>
  <si>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</si>
  <si>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</si>
  <si>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</si>
  <si>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</si>
  <si>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</si>
  <si>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</si>
  <si>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</si>
  <si>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</si>
  <si>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</si>
  <si>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</si>
  <si>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</si>
  <si>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</si>
  <si>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</si>
  <si>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</si>
  <si>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</si>
  <si>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</si>
  <si>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</si>
  <si>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</si>
  <si>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</si>
  <si>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</si>
  <si>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</si>
  <si>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</si>
  <si>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</si>
  <si>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</si>
  <si>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</si>
  <si>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</si>
  <si>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</si>
  <si>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</si>
  <si>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</si>
  <si>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</si>
  <si>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</si>
  <si>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</si>
  <si>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</si>
  <si>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</si>
  <si>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</si>
  <si>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</si>
  <si>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</si>
  <si>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</si>
  <si>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</si>
  <si>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</si>
  <si>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</si>
  <si>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</si>
  <si>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</si>
  <si>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</si>
  <si>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</si>
  <si>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</si>
  <si>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</si>
  <si>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</si>
  <si>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</si>
  <si>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</si>
  <si>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</si>
  <si>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</si>
  <si>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</si>
  <si>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</si>
  <si>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</si>
  <si>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</si>
  <si>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</si>
  <si>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</si>
  <si>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</si>
  <si>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</si>
  <si>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</si>
  <si>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</si>
  <si>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</si>
  <si>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</si>
  <si>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</si>
  <si>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</si>
  <si>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</si>
  <si>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</si>
  <si>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</si>
  <si>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</si>
  <si>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</si>
  <si>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</si>
  <si>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</si>
  <si>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</si>
  <si>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</si>
  <si>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</si>
  <si>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</si>
  <si>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</si>
  <si>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</si>
  <si>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</si>
  <si>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</si>
  <si>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</si>
  <si>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</si>
  <si>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</si>
  <si>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</si>
  <si>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</si>
  <si>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</si>
  <si>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</si>
  <si>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</si>
  <si>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</si>
  <si>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</si>
  <si>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</si>
  <si>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</si>
  <si>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</si>
  <si>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</si>
  <si>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</si>
  <si>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</si>
  <si>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</si>
  <si>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</si>
  <si>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</si>
  <si>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</si>
  <si>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</si>
  <si>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</si>
  <si>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</si>
  <si>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</si>
  <si>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</si>
  <si>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</si>
  <si>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</si>
  <si>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</si>
  <si>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</si>
  <si>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</si>
  <si>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</si>
  <si>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</si>
  <si>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</si>
  <si>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</si>
  <si>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</si>
  <si>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</si>
  <si>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</si>
  <si>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</si>
  <si>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</si>
  <si>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</si>
  <si>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</si>
  <si>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</si>
  <si>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</si>
  <si>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</si>
  <si>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</si>
  <si>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</si>
  <si>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</si>
  <si>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</si>
  <si>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</si>
  <si>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</si>
  <si>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</si>
  <si>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</si>
  <si>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</si>
  <si>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</si>
  <si>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</si>
  <si>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</si>
  <si>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</si>
  <si>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</si>
  <si>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</si>
  <si>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</si>
  <si>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</si>
  <si>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</si>
  <si>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</si>
  <si>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</si>
  <si>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</si>
  <si>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</si>
  <si>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</si>
  <si>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</si>
  <si>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</si>
  <si>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</si>
  <si>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</si>
  <si>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</si>
  <si>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</si>
  <si>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</si>
  <si>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</si>
  <si>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</si>
  <si>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</si>
  <si>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</si>
  <si>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</si>
  <si>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</si>
  <si>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</si>
  <si>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</si>
  <si>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</si>
  <si>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</si>
  <si>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</si>
  <si>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</si>
  <si>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</si>
  <si>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</si>
  <si>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</si>
  <si>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</si>
  <si>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</si>
  <si>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</si>
  <si>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</si>
  <si>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</si>
  <si>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</si>
  <si>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</si>
  <si>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</si>
  <si>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</si>
  <si>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</si>
  <si>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</si>
  <si>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</si>
  <si>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</si>
  <si>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</si>
  <si>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</si>
  <si>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</si>
  <si>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</si>
  <si>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</si>
  <si>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</si>
  <si>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</si>
  <si>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</si>
  <si>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</si>
  <si>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</si>
  <si>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</si>
  <si>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</si>
  <si>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</si>
  <si>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</si>
  <si>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</si>
  <si>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</si>
  <si>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</si>
  <si>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</si>
  <si>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</si>
  <si>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</si>
  <si>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</si>
  <si>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</si>
  <si>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</si>
  <si>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</si>
  <si>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</si>
  <si>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</si>
  <si>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</si>
  <si>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</si>
  <si>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</si>
  <si>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</si>
  <si>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</si>
  <si>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</si>
  <si>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</si>
  <si>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</si>
  <si>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</si>
  <si>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</si>
  <si>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</si>
  <si>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</si>
  <si>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</si>
  <si>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</si>
  <si>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</si>
  <si>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</si>
  <si>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</si>
  <si>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</si>
  <si>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</si>
  <si>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</si>
  <si>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</si>
  <si>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</si>
  <si>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</si>
  <si>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</si>
  <si>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</si>
  <si>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</si>
  <si>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</si>
  <si>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</si>
  <si>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</si>
  <si>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</si>
  <si>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</si>
  <si>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</si>
  <si>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</si>
  <si>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</si>
  <si>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</si>
  <si>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</si>
  <si>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</si>
  <si>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</si>
  <si>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</si>
  <si>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</si>
  <si>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</si>
  <si>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</si>
  <si>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</si>
  <si>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</si>
  <si>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</si>
  <si>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</si>
  <si>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</si>
  <si>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</si>
  <si>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</si>
  <si>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</si>
  <si>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</si>
  <si>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</si>
  <si>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</si>
  <si>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</si>
  <si>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</si>
  <si>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</si>
  <si>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</si>
  <si>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</si>
  <si>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</si>
  <si>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</si>
  <si>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</si>
  <si>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</si>
  <si>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</si>
  <si>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</si>
  <si>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</si>
  <si>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</si>
  <si>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</si>
  <si>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</si>
  <si>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</si>
  <si>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</si>
  <si>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</si>
  <si>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</si>
  <si>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</si>
  <si>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</si>
  <si>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</si>
  <si>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</si>
  <si>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</si>
  <si>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</si>
  <si>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</si>
  <si>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</si>
  <si>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</si>
  <si>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</si>
  <si>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</si>
  <si>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</si>
  <si>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</si>
  <si>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</si>
  <si>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</si>
  <si>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</si>
  <si>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</si>
  <si>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</si>
  <si>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</si>
  <si>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</si>
  <si>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</si>
  <si>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</si>
  <si>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</si>
  <si>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</si>
  <si>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</si>
  <si>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</si>
  <si>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</si>
  <si>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</si>
  <si>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</si>
  <si>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</si>
  <si>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</si>
  <si>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</si>
  <si>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</si>
  <si>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</si>
  <si>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</si>
  <si>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</si>
  <si>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</si>
  <si>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</si>
  <si>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</si>
  <si>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</si>
  <si>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</si>
  <si>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</si>
  <si>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</si>
  <si>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</si>
  <si>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</si>
  <si>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</si>
  <si>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</si>
  <si>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</si>
  <si>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</si>
  <si>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</si>
  <si>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</si>
  <si>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</si>
  <si>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</si>
  <si>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</si>
  <si>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</si>
  <si>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</si>
  <si>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</si>
  <si>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</si>
  <si>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</si>
  <si>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</si>
  <si>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</si>
  <si>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</si>
  <si>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</si>
  <si>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</si>
  <si>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</si>
  <si>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</si>
  <si>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</si>
  <si>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</si>
  <si>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</si>
  <si>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</si>
  <si>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</si>
  <si>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</si>
  <si>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</si>
  <si>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</si>
  <si>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</si>
  <si>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</si>
  <si>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</si>
  <si>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</si>
  <si>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</si>
  <si>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</si>
  <si>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</si>
  <si>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</si>
  <si>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</si>
  <si>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</si>
  <si>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</si>
  <si>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</si>
  <si>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</si>
  <si>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</si>
  <si>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</si>
  <si>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</si>
  <si>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</si>
  <si>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</si>
  <si>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</si>
  <si>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</si>
  <si>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</si>
  <si>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</si>
  <si>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</si>
  <si>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</si>
  <si>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</si>
  <si>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</si>
  <si>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</si>
  <si>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</si>
  <si>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</si>
  <si>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</si>
  <si>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</si>
  <si>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</si>
  <si>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</si>
  <si>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</si>
  <si>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</si>
  <si>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</si>
  <si>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</si>
  <si>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</si>
  <si>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</si>
  <si>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</si>
  <si>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</si>
  <si>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</si>
  <si>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</si>
  <si>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</si>
  <si>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</si>
  <si>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</si>
  <si>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</si>
  <si>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</si>
  <si>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</si>
  <si>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</si>
  <si>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</si>
  <si>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</si>
  <si>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</si>
  <si>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</si>
  <si>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</si>
  <si>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</si>
  <si>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</si>
  <si>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</si>
  <si>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</si>
  <si>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</si>
  <si>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</si>
  <si>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</si>
  <si>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</si>
  <si>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</si>
  <si>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</si>
  <si>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</si>
  <si>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</si>
  <si>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</si>
  <si>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</si>
  <si>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</si>
  <si>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</si>
  <si>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</si>
  <si>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</si>
  <si>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</si>
  <si>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</si>
  <si>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</si>
  <si>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</si>
  <si>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</si>
  <si>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</si>
  <si>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</si>
  <si>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</si>
  <si>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</si>
  <si>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</si>
  <si>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</si>
  <si>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</si>
  <si>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</si>
  <si>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</si>
  <si>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</si>
  <si>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</si>
  <si>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</si>
  <si>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</si>
  <si>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</si>
  <si>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</si>
  <si>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</si>
  <si>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</si>
  <si>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</si>
  <si>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</si>
  <si>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</si>
  <si>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</si>
  <si>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</si>
  <si>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</si>
  <si>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</si>
  <si>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</si>
  <si>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</si>
  <si>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</si>
  <si>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</si>
  <si>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</si>
  <si>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</si>
  <si>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</si>
  <si>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</si>
  <si>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</si>
  <si>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</si>
  <si>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</si>
  <si>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</si>
  <si>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</si>
  <si>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</si>
  <si>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</si>
  <si>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</si>
  <si>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</si>
  <si>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</si>
  <si>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</si>
  <si>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</si>
  <si>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</si>
  <si>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</si>
  <si>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</si>
  <si>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</si>
  <si>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</si>
  <si>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</si>
  <si>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</si>
  <si>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</si>
  <si>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</si>
  <si>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</si>
  <si>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</si>
  <si>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</si>
  <si>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</si>
  <si>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</si>
  <si>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</si>
  <si>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</si>
  <si>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</si>
  <si>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</si>
  <si>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</si>
  <si>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</si>
  <si>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</si>
  <si>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</si>
  <si>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</si>
  <si>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</si>
  <si>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</si>
  <si>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</si>
  <si>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</si>
  <si>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</si>
  <si>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</si>
  <si>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</si>
  <si>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</si>
  <si>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</si>
  <si>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</si>
  <si>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</si>
  <si>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</si>
  <si>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</si>
  <si>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</si>
  <si>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</si>
  <si>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</si>
  <si>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</si>
  <si>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</si>
  <si>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</si>
  <si>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</si>
  <si>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</si>
  <si>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</si>
  <si>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</si>
  <si>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</si>
  <si>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</si>
  <si>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</si>
  <si>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</si>
  <si>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</si>
  <si>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</si>
  <si>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</si>
  <si>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</si>
  <si>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</si>
  <si>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</si>
  <si>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</si>
  <si>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</si>
  <si>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</si>
  <si>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</si>
  <si>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</si>
  <si>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</si>
  <si>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</si>
  <si>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</si>
  <si>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</si>
  <si>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</si>
  <si>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</si>
  <si>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</si>
  <si>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</si>
  <si>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</si>
  <si>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</si>
  <si>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</si>
  <si>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</si>
  <si>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</si>
  <si>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</si>
  <si>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</si>
  <si>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</si>
  <si>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</si>
  <si>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</si>
  <si>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</si>
  <si>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</si>
  <si>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</si>
  <si>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</si>
  <si>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</si>
  <si>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</si>
  <si>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</si>
  <si>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</si>
  <si>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</si>
  <si>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</si>
  <si>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</si>
  <si>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</si>
  <si>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</si>
  <si>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</si>
  <si>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</si>
  <si>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</si>
  <si>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</si>
  <si>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</si>
  <si>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</si>
  <si>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</si>
  <si>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</si>
  <si>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</si>
  <si>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</si>
  <si>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</si>
  <si>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</si>
  <si>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</si>
  <si>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</si>
  <si>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</si>
  <si>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</si>
  <si>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</si>
  <si>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</si>
  <si>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</si>
  <si>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</si>
  <si>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</si>
  <si>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</si>
  <si>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</si>
  <si>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</si>
  <si>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</si>
  <si>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</si>
  <si>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</si>
  <si>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</si>
  <si>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</si>
  <si>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</si>
  <si>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</si>
  <si>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</si>
  <si>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</si>
  <si>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</si>
  <si>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</si>
  <si>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</si>
  <si>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</si>
  <si>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</si>
  <si>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</si>
  <si>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</si>
  <si>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</si>
  <si>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</si>
  <si>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</si>
  <si>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</si>
  <si>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</si>
  <si>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</si>
  <si>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</si>
  <si>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</si>
  <si>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</si>
  <si>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</si>
  <si>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</si>
  <si>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</si>
  <si>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</si>
  <si>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</si>
  <si>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</si>
  <si>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</si>
  <si>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</si>
  <si>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</si>
  <si>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</si>
  <si>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</si>
  <si>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</si>
  <si>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</si>
  <si>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</si>
  <si>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</si>
  <si>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</si>
  <si>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</si>
  <si>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</si>
  <si>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</si>
  <si>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</si>
  <si>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</si>
  <si>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</si>
  <si>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</si>
  <si>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</si>
  <si>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</si>
  <si>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</si>
  <si>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</si>
  <si>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</si>
  <si>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</si>
  <si>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</si>
  <si>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</si>
  <si>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</si>
  <si>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</si>
  <si>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</si>
  <si>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</si>
  <si>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</si>
  <si>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</si>
  <si>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</si>
  <si>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</si>
  <si>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</si>
  <si>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</si>
  <si>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</si>
  <si>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</si>
  <si>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</si>
  <si>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</si>
  <si>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</si>
  <si>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</si>
  <si>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</si>
  <si>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</si>
  <si>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</si>
  <si>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</si>
  <si>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</si>
  <si>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</si>
  <si>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</si>
  <si>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</si>
  <si>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</si>
  <si>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</si>
  <si>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</si>
  <si>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</si>
  <si>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</si>
  <si>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</si>
  <si>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</si>
  <si>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</si>
  <si>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</si>
  <si>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</si>
  <si>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</si>
  <si>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</si>
  <si>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</si>
  <si>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</si>
  <si>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</si>
  <si>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</si>
  <si>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</si>
  <si>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</si>
  <si>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</si>
  <si>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</si>
  <si>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</si>
  <si>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</si>
  <si>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</si>
  <si>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</si>
  <si>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</si>
  <si>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</si>
  <si>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</si>
  <si>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</si>
  <si>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</si>
  <si>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</si>
  <si>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</si>
  <si>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</si>
  <si>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</si>
  <si>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</si>
  <si>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</si>
  <si>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</si>
  <si>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</si>
  <si>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</si>
  <si>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</si>
  <si>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</si>
  <si>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</si>
  <si>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</si>
  <si>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</si>
  <si>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</si>
  <si>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</si>
  <si>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</si>
  <si>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</si>
  <si>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</si>
  <si>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</si>
  <si>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</si>
  <si>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</si>
  <si>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</si>
  <si>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</si>
  <si>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</si>
  <si>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</si>
  <si>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</si>
  <si>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</si>
  <si>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</si>
  <si>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</si>
  <si>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</si>
  <si>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</si>
  <si>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</si>
  <si>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</si>
  <si>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</si>
  <si>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</si>
  <si>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</si>
  <si>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</si>
  <si>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</si>
  <si>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</si>
  <si>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</si>
  <si>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</si>
  <si>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</si>
  <si>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</si>
  <si>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</si>
  <si>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</si>
  <si>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</si>
  <si>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</si>
  <si>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</si>
  <si>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</si>
  <si>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</si>
  <si>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</si>
  <si>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</si>
  <si>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</si>
  <si>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</si>
  <si>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</si>
  <si>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</si>
  <si>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</si>
  <si>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</si>
  <si>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</si>
  <si>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</si>
  <si>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</si>
  <si>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</si>
  <si>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</si>
  <si>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</si>
  <si>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</si>
  <si>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</si>
  <si>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</si>
  <si>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</si>
  <si>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</si>
  <si>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</si>
  <si>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</si>
  <si>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</si>
  <si>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</si>
  <si>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</si>
  <si>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</si>
  <si>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</si>
  <si>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</si>
  <si>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</si>
  <si>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</si>
  <si>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</si>
  <si>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</si>
  <si>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</si>
  <si>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</si>
  <si>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</si>
  <si>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</si>
  <si>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</si>
  <si>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</si>
  <si>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</si>
  <si>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</si>
  <si>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</si>
  <si>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</si>
  <si>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</si>
  <si>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</si>
  <si>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</si>
  <si>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</si>
  <si>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</si>
  <si>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</si>
  <si>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</si>
  <si>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</si>
  <si>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</si>
  <si>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</si>
  <si>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</si>
  <si>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</si>
  <si>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</si>
  <si>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</si>
  <si>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</si>
  <si>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</si>
  <si>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</si>
  <si>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</si>
  <si>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</si>
  <si>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</si>
  <si>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</si>
  <si>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</si>
  <si>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</si>
  <si>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</si>
  <si>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</si>
  <si>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</si>
  <si>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</si>
  <si>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</si>
  <si>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</si>
  <si>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</si>
  <si>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</si>
  <si>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</si>
  <si>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</si>
  <si>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</si>
  <si>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</si>
  <si>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</si>
  <si>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</si>
  <si>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</si>
  <si>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</si>
  <si>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</si>
  <si>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</si>
  <si>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</si>
  <si>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</si>
  <si>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</si>
  <si>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</si>
  <si>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</si>
  <si>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</si>
  <si>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</si>
  <si>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</si>
  <si>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</si>
  <si>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</si>
  <si>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</si>
  <si>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</si>
  <si>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</si>
  <si>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</si>
  <si>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</si>
  <si>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</si>
  <si>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</si>
  <si>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</si>
  <si>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</si>
  <si>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</si>
  <si>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</si>
  <si>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</si>
  <si>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</si>
  <si>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</si>
  <si>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</si>
  <si>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</si>
  <si>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</si>
  <si>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</si>
  <si>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</si>
  <si>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</si>
  <si>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</si>
  <si>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</si>
  <si>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</si>
  <si>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</si>
  <si>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</si>
  <si>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</si>
  <si>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</si>
  <si>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</si>
  <si>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</si>
  <si>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</si>
  <si>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</si>
  <si>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</si>
  <si>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</si>
  <si>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</si>
  <si>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</si>
  <si>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</si>
  <si>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</si>
  <si>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</si>
  <si>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</si>
  <si>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</si>
  <si>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</si>
  <si>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</si>
  <si>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</si>
  <si>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</si>
  <si>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</si>
  <si>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</si>
  <si>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</si>
  <si>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</si>
  <si>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</si>
  <si>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</si>
  <si>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</si>
  <si>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</si>
  <si>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</si>
  <si>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</si>
  <si>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</si>
  <si>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</si>
  <si>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</si>
  <si>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</si>
  <si>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</si>
  <si>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</si>
  <si>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</si>
  <si>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</si>
  <si>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</si>
  <si>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</si>
  <si>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</si>
  <si>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</si>
  <si>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</si>
  <si>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</si>
  <si>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</si>
  <si>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</si>
  <si>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</si>
  <si>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</si>
  <si>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</si>
  <si>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</si>
  <si>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</si>
  <si>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</si>
  <si>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</si>
  <si>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</si>
  <si>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</si>
  <si>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</si>
  <si>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</si>
  <si>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</si>
  <si>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</si>
  <si>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</si>
  <si>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</si>
  <si>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</si>
  <si>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</si>
  <si>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</si>
  <si>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</si>
  <si>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</si>
  <si>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</si>
  <si>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</si>
  <si>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</si>
  <si>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</si>
  <si>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</si>
  <si>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</si>
  <si>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</si>
  <si>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</si>
  <si>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</si>
  <si>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</si>
  <si>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</si>
  <si>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</si>
  <si>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</si>
  <si>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</si>
  <si>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</si>
  <si>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</si>
  <si>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</si>
  <si>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</si>
  <si>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</si>
  <si>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</si>
  <si>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</si>
  <si>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</si>
  <si>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</si>
  <si>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</si>
  <si>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</si>
  <si>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</si>
  <si>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</si>
  <si>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</si>
  <si>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</si>
  <si>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</si>
  <si>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</si>
  <si>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</si>
  <si>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</si>
  <si>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</si>
  <si>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</si>
  <si>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</si>
  <si>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</si>
  <si>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</si>
  <si>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</si>
  <si>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</si>
  <si>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</si>
  <si>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</si>
  <si>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</si>
  <si>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</si>
  <si>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</si>
  <si>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</si>
  <si>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</si>
  <si>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</si>
  <si>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</si>
  <si>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</si>
  <si>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</si>
  <si>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</si>
  <si>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</si>
  <si>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</si>
  <si>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</si>
  <si>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</si>
  <si>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</si>
  <si>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</si>
  <si>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</si>
  <si>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</si>
  <si>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</si>
  <si>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</si>
  <si>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</si>
  <si>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</si>
  <si>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</si>
  <si>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</si>
  <si>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</si>
  <si>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</si>
  <si>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</si>
  <si>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</si>
  <si>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</si>
  <si>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</si>
  <si>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</si>
  <si>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</si>
  <si>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</si>
  <si>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</si>
  <si>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</si>
  <si>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</si>
  <si>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</si>
  <si>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</si>
  <si>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</si>
  <si>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</si>
  <si>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</si>
  <si>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</si>
  <si>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</si>
  <si>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</si>
  <si>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</si>
  <si>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</si>
  <si>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</si>
  <si>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</si>
  <si>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</si>
  <si>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</si>
  <si>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</si>
  <si>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</si>
  <si>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</si>
  <si>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</si>
  <si>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</si>
  <si>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</si>
  <si>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</si>
  <si>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</si>
  <si>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</si>
  <si>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</si>
  <si>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</si>
  <si>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</si>
  <si>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</si>
  <si>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</si>
  <si>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</si>
  <si>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</si>
  <si>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</si>
  <si>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</si>
  <si>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</si>
  <si>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</si>
  <si>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</si>
  <si>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</si>
  <si>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</si>
  <si>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</si>
  <si>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</si>
  <si>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</si>
  <si>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</si>
  <si>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</si>
  <si>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</si>
  <si>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</si>
  <si>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</si>
  <si>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</si>
  <si>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</si>
  <si>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</si>
  <si>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</si>
  <si>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</si>
  <si>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</si>
  <si>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</si>
  <si>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</si>
  <si>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</si>
  <si>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</si>
  <si>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</si>
  <si>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</si>
  <si>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</si>
  <si>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</si>
  <si>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</si>
  <si>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</si>
  <si>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</si>
  <si>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</si>
  <si>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</si>
  <si>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</si>
  <si>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</si>
  <si>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</si>
  <si>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</si>
  <si>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</si>
  <si>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</si>
  <si>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</si>
  <si>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</si>
  <si>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</si>
  <si>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</si>
  <si>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</si>
  <si>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</si>
  <si>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</si>
  <si>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</si>
  <si>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</si>
  <si>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</si>
  <si>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</si>
  <si>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</si>
  <si>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</si>
  <si>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</si>
  <si>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</si>
  <si>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</si>
  <si>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</si>
  <si>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</si>
  <si>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</si>
  <si>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</si>
  <si>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</si>
  <si>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</si>
  <si>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</si>
  <si>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</si>
  <si>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</si>
  <si>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</si>
  <si>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</si>
  <si>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</si>
  <si>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</si>
  <si>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</si>
  <si>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</si>
  <si>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</si>
  <si>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</si>
  <si>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</si>
  <si>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</si>
  <si>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</si>
  <si>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</si>
  <si>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</si>
  <si>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</si>
  <si>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</si>
  <si>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</si>
  <si>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</si>
  <si>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</si>
  <si>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</si>
  <si>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</si>
  <si>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</si>
  <si>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</si>
  <si>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</si>
  <si>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</si>
  <si>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</si>
  <si>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</si>
  <si>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</si>
  <si>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</si>
  <si>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</si>
  <si>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</si>
  <si>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</si>
  <si>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</si>
  <si>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</si>
  <si>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</si>
  <si>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</si>
  <si>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</si>
  <si>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</si>
  <si>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</si>
  <si>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</si>
  <si>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</si>
  <si>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</si>
  <si>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</si>
  <si>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</si>
  <si>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</si>
  <si>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</si>
  <si>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</si>
  <si>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</si>
  <si>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</si>
  <si>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</si>
  <si>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</si>
  <si>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</si>
  <si>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</si>
  <si>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</si>
  <si>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</si>
  <si>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</si>
  <si>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</si>
  <si>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</si>
  <si>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</si>
  <si>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</si>
  <si>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</si>
  <si>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</si>
  <si>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</si>
  <si>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</si>
  <si>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</si>
  <si>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</si>
  <si>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</si>
  <si>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</si>
  <si>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</si>
  <si>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</si>
  <si>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</si>
  <si>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</si>
  <si>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</si>
  <si>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</si>
  <si>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</si>
  <si>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</si>
  <si>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</si>
  <si>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</si>
  <si>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</si>
  <si>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</si>
  <si>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</si>
  <si>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</si>
  <si>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</si>
  <si>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</si>
  <si>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</si>
  <si>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</si>
  <si>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</si>
  <si>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</si>
  <si>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</si>
  <si>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</si>
  <si>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</si>
  <si>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</si>
  <si>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</si>
  <si>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</si>
  <si>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</si>
  <si>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</si>
  <si>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</si>
  <si>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</si>
  <si>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</si>
  <si>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</si>
  <si>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</si>
  <si>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</si>
  <si>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</si>
  <si>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</si>
  <si>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</si>
  <si>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</si>
  <si>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</si>
  <si>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</si>
  <si>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</si>
  <si>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</si>
  <si>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</si>
  <si>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</si>
  <si>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</si>
  <si>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</si>
  <si>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</si>
  <si>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</si>
  <si>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</si>
  <si>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</si>
  <si>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</si>
  <si>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</si>
  <si>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</si>
  <si>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</si>
  <si>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</si>
  <si>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</si>
  <si>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</si>
  <si>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</si>
  <si>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</si>
  <si>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</si>
  <si>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</si>
  <si>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</si>
  <si>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</si>
  <si>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</si>
  <si>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</si>
  <si>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</si>
  <si>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</si>
  <si>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</si>
  <si>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</si>
  <si>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</si>
  <si>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</si>
  <si>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</si>
  <si>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</si>
  <si>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</si>
  <si>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</si>
  <si>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</si>
  <si>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</si>
  <si>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</si>
  <si>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</si>
  <si>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</si>
  <si>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</si>
  <si>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</si>
  <si>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</si>
  <si>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</si>
  <si>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</si>
  <si>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</si>
  <si>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</si>
  <si>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</si>
  <si>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</si>
  <si>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</si>
  <si>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</si>
  <si>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</si>
  <si>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</si>
  <si>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</si>
  <si>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</si>
  <si>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</si>
  <si>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</si>
  <si>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</si>
  <si>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</si>
  <si>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</si>
  <si>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</si>
  <si>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</si>
  <si>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</si>
  <si>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</si>
  <si>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</si>
  <si>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</si>
  <si>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</si>
  <si>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</si>
  <si>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</si>
  <si>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</si>
  <si>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</si>
  <si>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</si>
  <si>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</si>
  <si>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</si>
  <si>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</si>
  <si>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</si>
  <si>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</si>
  <si>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</si>
  <si>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</si>
  <si>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</si>
  <si>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</si>
  <si>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</si>
  <si>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</si>
  <si>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</si>
  <si>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</si>
  <si>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</si>
  <si>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</si>
  <si>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</si>
  <si>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</si>
  <si>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</si>
  <si>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</si>
  <si>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</si>
  <si>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</si>
  <si>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</si>
  <si>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</si>
  <si>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</si>
  <si>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</si>
  <si>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</si>
  <si>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</si>
  <si>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</si>
  <si>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</si>
  <si>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</si>
  <si>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</si>
  <si>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</si>
  <si>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</si>
  <si>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</si>
  <si>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</si>
  <si>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</si>
  <si>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</si>
  <si>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</si>
  <si>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</si>
  <si>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</si>
  <si>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</si>
  <si>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</si>
  <si>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</si>
  <si>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</si>
  <si>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</si>
  <si>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</si>
  <si>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</si>
  <si>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</si>
  <si>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</si>
  <si>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</si>
  <si>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</si>
  <si>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</si>
  <si>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</si>
  <si>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</si>
  <si>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</si>
  <si>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</si>
  <si>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</si>
  <si>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</si>
  <si>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</si>
  <si>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</si>
  <si>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</si>
  <si>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</si>
  <si>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</si>
  <si>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</si>
  <si>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</si>
  <si>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</si>
  <si>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</si>
  <si>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</si>
  <si>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</si>
  <si>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</si>
  <si>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</si>
  <si>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</si>
  <si>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</si>
  <si>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</si>
  <si>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</si>
  <si>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</si>
  <si>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</si>
  <si>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</si>
  <si>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</si>
  <si>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</si>
  <si>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</si>
  <si>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</si>
  <si>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</si>
  <si>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</si>
  <si>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</si>
  <si>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</si>
  <si>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</si>
  <si>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</si>
  <si>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</si>
  <si>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</si>
  <si>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</si>
  <si>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</si>
  <si>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</si>
  <si>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</si>
  <si>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</si>
  <si>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</si>
  <si>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</si>
  <si>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</si>
  <si>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</si>
  <si>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</si>
  <si>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</si>
  <si>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</si>
  <si>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</si>
  <si>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</si>
  <si>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</si>
  <si>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</si>
  <si>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</si>
  <si>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</si>
  <si>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</si>
  <si>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</si>
  <si>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</si>
  <si>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</si>
  <si>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</si>
  <si>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</si>
  <si>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</si>
  <si>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</si>
  <si>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</si>
  <si>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</si>
  <si>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</si>
  <si>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</si>
  <si>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</si>
  <si>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</si>
  <si>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</si>
  <si>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</si>
  <si>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</si>
  <si>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</si>
  <si>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</si>
  <si>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</si>
  <si>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</si>
  <si>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</si>
  <si>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</si>
  <si>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</si>
  <si>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</si>
  <si>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</si>
  <si>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</si>
  <si>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</si>
  <si>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</si>
  <si>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</si>
  <si>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</si>
  <si>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</si>
  <si>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</si>
  <si>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</si>
  <si>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</si>
  <si>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</si>
  <si>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</si>
  <si>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</si>
  <si>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</si>
  <si>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</si>
  <si>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</si>
  <si>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</si>
  <si>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</si>
  <si>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</si>
  <si>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</si>
  <si>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</si>
  <si>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</si>
  <si>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</si>
  <si>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</si>
  <si>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</si>
  <si>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</si>
  <si>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</si>
  <si>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</si>
  <si>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</si>
  <si>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</si>
  <si>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</si>
  <si>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</si>
  <si>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</si>
  <si>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</si>
  <si>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</si>
  <si>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</si>
  <si>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</si>
  <si>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</si>
  <si>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</si>
  <si>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</si>
  <si>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</si>
  <si>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</si>
  <si>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</si>
  <si>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</si>
  <si>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</si>
  <si>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</si>
  <si>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</si>
  <si>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</si>
  <si>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</si>
  <si>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</si>
  <si>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</si>
  <si>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</si>
  <si>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</si>
  <si>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</si>
  <si>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</si>
  <si>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</si>
  <si>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</si>
  <si>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</si>
  <si>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</si>
  <si>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</si>
  <si>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</si>
  <si>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</si>
  <si>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</si>
  <si>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</si>
  <si>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</si>
  <si>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</si>
  <si>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</si>
  <si>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</si>
  <si>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</si>
  <si>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</si>
  <si>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</si>
  <si>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</si>
  <si>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</si>
  <si>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</si>
  <si>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</si>
  <si>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</si>
  <si>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</si>
  <si>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</si>
  <si>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</si>
  <si>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</si>
  <si>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</si>
  <si>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</si>
  <si>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</si>
  <si>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</si>
  <si>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</si>
  <si>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</si>
  <si>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</si>
  <si>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</si>
  <si>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</si>
  <si>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</si>
  <si>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</si>
  <si>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</si>
  <si>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</si>
  <si>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</si>
  <si>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</si>
  <si>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</si>
  <si>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</si>
  <si>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</si>
  <si>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</si>
  <si>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</si>
  <si>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</si>
  <si>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</si>
  <si>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</si>
  <si>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</si>
  <si>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</si>
  <si>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</si>
  <si>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</si>
  <si>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</si>
  <si>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</si>
  <si>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</si>
  <si>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</si>
  <si>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</si>
  <si>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</si>
  <si>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</si>
  <si>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</si>
  <si>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</si>
  <si>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</si>
  <si>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</si>
  <si>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</si>
  <si>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</si>
  <si>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</si>
  <si>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</si>
  <si>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</si>
  <si>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</si>
  <si>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</si>
  <si>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</si>
  <si>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</si>
  <si>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</si>
  <si>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</si>
  <si>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</si>
  <si>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</si>
  <si>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</si>
  <si>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</si>
  <si>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</si>
  <si>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</si>
  <si>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</si>
  <si>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</si>
  <si>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</si>
  <si>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</si>
  <si>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</si>
  <si>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</si>
  <si>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</si>
  <si>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</si>
  <si>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</si>
  <si>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</si>
  <si>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</si>
  <si>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</si>
  <si>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</si>
  <si>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</si>
  <si>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</si>
  <si>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</si>
  <si>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</si>
  <si>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</si>
  <si>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</si>
  <si>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</si>
  <si>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</si>
  <si>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</si>
  <si>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</si>
  <si>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</si>
  <si>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</si>
  <si>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</si>
  <si>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</si>
  <si>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</si>
  <si>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</si>
  <si>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</si>
  <si>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</si>
  <si>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</si>
  <si>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</si>
  <si>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</si>
  <si>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</si>
  <si>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</si>
  <si>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</si>
  <si>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</si>
  <si>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</si>
  <si>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</si>
  <si>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</si>
  <si>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</si>
  <si>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</si>
  <si>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</si>
  <si>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</si>
  <si>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</si>
  <si>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</si>
  <si>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</si>
  <si>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</si>
  <si>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</si>
  <si>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</si>
  <si>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</si>
  <si>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</si>
  <si>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</si>
  <si>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</si>
  <si>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</si>
  <si>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</si>
  <si>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</si>
  <si>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</si>
  <si>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</si>
  <si>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</si>
  <si>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</si>
  <si>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</si>
  <si>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</si>
  <si>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</si>
  <si>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</si>
  <si>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</si>
  <si>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</si>
  <si>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</si>
  <si>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</si>
  <si>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</si>
  <si>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</si>
  <si>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</si>
  <si>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</si>
  <si>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</si>
  <si>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</si>
  <si>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</si>
  <si>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</si>
  <si>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</si>
  <si>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</si>
  <si>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</si>
  <si>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</si>
  <si>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</si>
  <si>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</si>
  <si>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</si>
  <si>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</si>
  <si>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</si>
  <si>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</si>
  <si>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</si>
  <si>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</si>
  <si>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</si>
  <si>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</si>
  <si>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</si>
  <si>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</si>
  <si>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</si>
  <si>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</si>
  <si>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</si>
  <si>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</si>
  <si>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</si>
  <si>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</si>
  <si>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</si>
  <si>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</si>
  <si>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</si>
  <si>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</si>
  <si>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</si>
  <si>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</si>
  <si>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</si>
  <si>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</si>
  <si>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</si>
  <si>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</si>
  <si>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</si>
  <si>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</si>
  <si>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</si>
  <si>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</si>
  <si>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</si>
  <si>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</si>
  <si>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</si>
  <si>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</si>
  <si>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</si>
  <si>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</si>
  <si>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</si>
  <si>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</si>
  <si>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</si>
  <si>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</si>
  <si>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</si>
  <si>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</si>
  <si>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</si>
  <si>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</si>
  <si>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</si>
  <si>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</si>
  <si>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</si>
  <si>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</si>
  <si>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</si>
  <si>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</si>
  <si>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</si>
  <si>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</si>
  <si>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</si>
  <si>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</si>
  <si>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</si>
  <si>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</si>
  <si>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</si>
  <si>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</si>
  <si>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</si>
  <si>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</si>
  <si>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</si>
  <si>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</si>
  <si>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</si>
  <si>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</si>
  <si>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</si>
  <si>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</si>
  <si>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</si>
  <si>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</si>
  <si>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</si>
  <si>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</si>
  <si>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</si>
  <si>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</si>
  <si>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</si>
  <si>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</si>
  <si>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</si>
  <si>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</si>
  <si>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</si>
  <si>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</si>
  <si>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</si>
  <si>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</si>
  <si>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</si>
  <si>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</si>
  <si>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</si>
  <si>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</si>
  <si>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</si>
  <si>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</si>
  <si>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</si>
  <si>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</si>
  <si>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</si>
  <si>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</si>
  <si>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</si>
  <si>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</si>
  <si>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</si>
  <si>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</si>
  <si>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</si>
  <si>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</si>
  <si>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</si>
  <si>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</si>
  <si>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</si>
  <si>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</si>
  <si>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</si>
  <si>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</si>
  <si>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</si>
  <si>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</si>
  <si>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</si>
  <si>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</si>
  <si>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</si>
  <si>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</si>
  <si>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</si>
  <si>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</si>
  <si>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</si>
  <si>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</si>
  <si>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</si>
  <si>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</si>
  <si>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</si>
  <si>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</si>
  <si>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</si>
  <si>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</si>
  <si>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</si>
  <si>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</si>
  <si>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</si>
  <si>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</si>
  <si>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</si>
  <si>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</si>
  <si>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</si>
  <si>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</si>
  <si>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</si>
  <si>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</si>
  <si>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</si>
  <si>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</si>
  <si>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</si>
  <si>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</si>
  <si>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</si>
  <si>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</si>
  <si>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</si>
  <si>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</si>
  <si>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</si>
  <si>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</si>
  <si>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</si>
  <si>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</si>
  <si>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</si>
  <si>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</si>
  <si>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</si>
  <si>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</si>
  <si>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</si>
  <si>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</si>
  <si>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</si>
  <si>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</si>
  <si>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</si>
  <si>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</si>
  <si>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</si>
  <si>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</si>
  <si>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</si>
  <si>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</si>
  <si>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</si>
  <si>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</si>
  <si>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</si>
  <si>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</si>
  <si>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</si>
  <si>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</si>
  <si>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</si>
  <si>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</si>
  <si>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</si>
  <si>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</si>
  <si>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</si>
  <si>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</si>
  <si>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</si>
  <si>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</si>
  <si>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</si>
  <si>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</si>
  <si>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</si>
  <si>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</si>
  <si>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</si>
  <si>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</si>
  <si>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</si>
  <si>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</si>
  <si>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</si>
  <si>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</si>
  <si>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</si>
  <si>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</si>
  <si>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</si>
  <si>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</si>
  <si>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</si>
  <si>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</si>
  <si>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</si>
  <si>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</si>
  <si>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</si>
  <si>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</si>
  <si>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</si>
  <si>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</si>
  <si>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</si>
  <si>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</si>
  <si>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</si>
  <si>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</si>
  <si>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</si>
  <si>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</si>
  <si>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</si>
  <si>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</si>
  <si>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</si>
  <si>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</si>
  <si>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</si>
  <si>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</si>
  <si>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</si>
  <si>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</si>
  <si>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</si>
  <si>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</si>
  <si>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</si>
  <si>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</si>
  <si>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</si>
  <si>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</si>
  <si>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</si>
  <si>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</si>
  <si>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</si>
  <si>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</si>
  <si>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</si>
  <si>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</si>
  <si>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</si>
  <si>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</si>
  <si>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</si>
  <si>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</si>
  <si>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</si>
  <si>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</si>
  <si>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</si>
  <si>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</si>
  <si>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</si>
  <si>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</si>
  <si>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</si>
  <si>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</si>
  <si>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</si>
  <si>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</si>
  <si>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</si>
  <si>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</si>
  <si>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</si>
  <si>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</si>
  <si>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</si>
  <si>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</si>
  <si>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</si>
  <si>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</si>
  <si>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</si>
  <si>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</si>
  <si>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</si>
  <si>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</si>
  <si>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</si>
  <si>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</si>
  <si>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</si>
  <si>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</si>
  <si>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</si>
  <si>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</si>
  <si>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</si>
  <si>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</si>
  <si>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</si>
  <si>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</si>
  <si>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</si>
  <si>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</si>
  <si>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</si>
  <si>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</si>
  <si>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</si>
  <si>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</si>
  <si>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</si>
  <si>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</si>
  <si>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</si>
  <si>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</si>
  <si>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</si>
  <si>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</si>
  <si>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</si>
  <si>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</si>
  <si>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</si>
  <si>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</si>
  <si>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</si>
  <si>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</si>
  <si>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</si>
  <si>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</si>
  <si>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</si>
  <si>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</si>
  <si>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</si>
  <si>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</si>
  <si>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</si>
  <si>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</si>
  <si>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</si>
  <si>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</si>
  <si>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</si>
  <si>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</si>
  <si>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</si>
  <si>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</si>
  <si>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</si>
  <si>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</si>
  <si>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</si>
  <si>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</si>
  <si>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</si>
  <si>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</si>
  <si>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</si>
  <si>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</si>
  <si>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</si>
  <si>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</si>
  <si>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</si>
  <si>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</si>
  <si>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</si>
  <si>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</si>
  <si>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</si>
  <si>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</si>
  <si>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</si>
  <si>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</si>
  <si>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</si>
  <si>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</si>
  <si>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</si>
  <si>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</si>
  <si>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</si>
  <si>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</si>
  <si>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</si>
  <si>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</si>
  <si>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</si>
  <si>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</si>
  <si>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</si>
  <si>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</si>
  <si>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</si>
  <si>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</si>
  <si>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</si>
  <si>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</si>
  <si>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</si>
  <si>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</si>
  <si>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</si>
  <si>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</si>
  <si>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</si>
  <si>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</si>
  <si>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</si>
  <si>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</si>
  <si>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</si>
  <si>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</si>
  <si>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</si>
  <si>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</si>
  <si>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</si>
  <si>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</si>
  <si>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</si>
  <si>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</si>
  <si>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</si>
  <si>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</si>
  <si>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</si>
  <si>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</si>
  <si>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</si>
  <si>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</si>
  <si>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</si>
  <si>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</si>
  <si>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</si>
  <si>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</si>
  <si>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</si>
  <si>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</si>
  <si>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</si>
  <si>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</si>
  <si>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</si>
  <si>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</si>
  <si>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</si>
  <si>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</si>
  <si>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</si>
  <si>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</si>
  <si>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</si>
  <si>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</si>
  <si>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</si>
  <si>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</si>
  <si>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</si>
  <si>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</si>
  <si>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</si>
  <si>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</si>
  <si>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</si>
  <si>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</si>
  <si>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</si>
  <si>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</si>
  <si>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</si>
  <si>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</si>
  <si>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</si>
  <si>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</si>
  <si>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</si>
  <si>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</si>
  <si>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</si>
  <si>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</si>
  <si>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</si>
  <si>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</si>
  <si>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</si>
  <si>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</si>
  <si>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</si>
  <si>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</si>
  <si>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</si>
  <si>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</si>
  <si>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</si>
  <si>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</si>
  <si>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</si>
  <si>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</si>
  <si>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</si>
  <si>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</si>
  <si>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</si>
  <si>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</si>
  <si>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</si>
  <si>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</si>
  <si>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</si>
  <si>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</si>
  <si>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</si>
  <si>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</si>
  <si>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</si>
  <si>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</si>
  <si>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</si>
  <si>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</si>
  <si>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</si>
  <si>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</si>
  <si>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</si>
  <si>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</si>
  <si>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</si>
  <si>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</si>
  <si>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</si>
  <si>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</si>
  <si>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</si>
  <si>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</si>
  <si>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</si>
  <si>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</si>
  <si>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</si>
  <si>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</si>
  <si>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</si>
  <si>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</si>
  <si>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</si>
  <si>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</si>
  <si>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</si>
  <si>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</si>
  <si>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</si>
  <si>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</si>
  <si>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</si>
  <si>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</si>
  <si>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</si>
  <si>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</si>
  <si>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</si>
  <si>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</si>
  <si>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</si>
  <si>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</si>
  <si>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</si>
  <si>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</si>
  <si>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</si>
  <si>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</si>
  <si>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</si>
  <si>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</si>
  <si>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</si>
  <si>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</si>
  <si>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</si>
  <si>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</si>
  <si>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</si>
  <si>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</si>
  <si>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</si>
  <si>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</si>
  <si>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</si>
  <si>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</si>
  <si>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</si>
  <si>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</si>
  <si>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</si>
  <si>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</si>
  <si>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</si>
  <si>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</si>
  <si>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</si>
  <si>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</si>
  <si>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</si>
  <si>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</si>
  <si>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</si>
  <si>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</si>
  <si>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</si>
  <si>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</si>
  <si>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</si>
  <si>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</si>
  <si>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</si>
  <si>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</si>
  <si>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</si>
  <si>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</si>
  <si>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</si>
  <si>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</si>
  <si>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</si>
  <si>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</si>
  <si>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</si>
  <si>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</si>
  <si>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</si>
  <si>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</si>
  <si>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</si>
  <si>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</si>
  <si>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</si>
  <si>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</si>
  <si>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</si>
  <si>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</si>
  <si>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</si>
  <si>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</si>
  <si>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</si>
  <si>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</si>
  <si>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</si>
  <si>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</si>
  <si>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</si>
  <si>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</si>
  <si>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</si>
  <si>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</si>
  <si>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</si>
  <si>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</si>
  <si>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</si>
  <si>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</si>
  <si>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</si>
  <si>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</si>
  <si>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</si>
  <si>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</si>
  <si>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</si>
  <si>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</si>
  <si>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</si>
  <si>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</si>
  <si>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</si>
  <si>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</si>
  <si>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</si>
  <si>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</si>
  <si>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</si>
  <si>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</si>
  <si>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</si>
  <si>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</si>
  <si>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</si>
  <si>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</si>
  <si>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</si>
  <si>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</si>
  <si>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</si>
  <si>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</si>
  <si>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</si>
  <si>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</si>
  <si>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</si>
  <si>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</si>
  <si>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</si>
  <si>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</si>
  <si>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</si>
  <si>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</si>
  <si>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</si>
  <si>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</si>
  <si>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</si>
  <si>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</si>
  <si>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</si>
  <si>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</si>
  <si>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</si>
  <si>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</si>
  <si>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</si>
  <si>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</si>
  <si>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</si>
  <si>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</si>
  <si>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</si>
  <si>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</si>
  <si>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</si>
  <si>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</si>
  <si>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</si>
  <si>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</si>
  <si>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</si>
  <si>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</si>
  <si>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</si>
  <si>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</si>
  <si>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</si>
  <si>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</si>
  <si>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</si>
  <si>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</si>
  <si>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</si>
  <si>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</si>
  <si>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</si>
  <si>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</si>
  <si>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</si>
  <si>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</si>
  <si>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</si>
  <si>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</si>
  <si>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</si>
  <si>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</si>
  <si>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</si>
  <si>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</si>
  <si>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</si>
  <si>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</si>
  <si>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</si>
  <si>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</si>
  <si>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</si>
  <si>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</si>
  <si>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</si>
  <si>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</si>
  <si>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</si>
  <si>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</si>
  <si>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</si>
  <si>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</si>
  <si>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</si>
  <si>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</si>
  <si>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</si>
  <si>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</si>
  <si>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</si>
  <si>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</si>
  <si>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</si>
  <si>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</si>
  <si>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</si>
  <si>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</si>
  <si>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</si>
  <si>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</si>
  <si>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</si>
  <si>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</si>
  <si>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</si>
  <si>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</si>
  <si>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</si>
  <si>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</si>
  <si>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</si>
  <si>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</si>
  <si>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</si>
  <si>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</si>
  <si>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</si>
  <si>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</si>
  <si>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</si>
  <si>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</si>
  <si>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</si>
  <si>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</si>
  <si>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</si>
  <si>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</si>
  <si>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</si>
  <si>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</si>
  <si>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</si>
  <si>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</si>
  <si>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</si>
  <si>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</si>
  <si>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</si>
  <si>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</si>
  <si>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</si>
  <si>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</si>
  <si>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</si>
  <si>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</si>
  <si>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</si>
  <si>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</si>
  <si>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</si>
  <si>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</si>
  <si>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</si>
  <si>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</si>
  <si>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</si>
  <si>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</si>
  <si>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</si>
  <si>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</si>
  <si>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</si>
  <si>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</si>
  <si>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</si>
  <si>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</si>
  <si>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</si>
  <si>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</si>
  <si>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</si>
  <si>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</si>
  <si>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</si>
  <si>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</si>
  <si>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</si>
  <si>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</si>
  <si>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</si>
  <si>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</si>
  <si>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</si>
  <si>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</si>
  <si>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</si>
  <si>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</si>
  <si>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</si>
  <si>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</si>
  <si>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</si>
  <si>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</si>
  <si>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</si>
  <si>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</si>
  <si>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</si>
  <si>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</si>
  <si>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</si>
  <si>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</si>
  <si>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</si>
  <si>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</si>
  <si>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</si>
  <si>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</si>
  <si>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</si>
  <si>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</si>
  <si>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</si>
  <si>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</si>
  <si>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</si>
  <si>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</si>
  <si>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</si>
  <si>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</si>
  <si>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</si>
  <si>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</si>
  <si>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</si>
  <si>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</si>
  <si>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</si>
  <si>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</si>
  <si>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</si>
  <si>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</si>
  <si>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</si>
  <si>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</si>
  <si>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</si>
  <si>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</si>
  <si>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</si>
  <si>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</si>
  <si>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</si>
  <si>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</si>
  <si>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</si>
  <si>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</si>
  <si>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</si>
  <si>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</si>
  <si>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</si>
  <si>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</si>
  <si>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</si>
  <si>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</si>
  <si>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</si>
  <si>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</si>
  <si>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</si>
  <si>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</si>
  <si>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</si>
  <si>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</si>
  <si>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</si>
  <si>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</si>
  <si>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</si>
  <si>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</si>
  <si>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</si>
  <si>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</si>
  <si>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</si>
  <si>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</si>
  <si>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</si>
  <si>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</si>
  <si>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</si>
  <si>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</si>
  <si>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</si>
  <si>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</si>
  <si>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</si>
  <si>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</si>
  <si>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</si>
  <si>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</si>
  <si>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</si>
  <si>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</si>
  <si>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</si>
  <si>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</si>
  <si>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</si>
  <si>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</si>
  <si>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</si>
  <si>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</si>
  <si>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</si>
  <si>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</si>
  <si>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</si>
  <si>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</si>
  <si>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</si>
  <si>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</si>
  <si>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</si>
  <si>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</si>
  <si>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</si>
  <si>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</si>
  <si>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</si>
  <si>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</si>
  <si>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</si>
  <si>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</si>
  <si>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</si>
  <si>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</si>
  <si>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</si>
  <si>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</si>
  <si>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</si>
  <si>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</si>
  <si>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</si>
  <si>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</si>
  <si>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</si>
  <si>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</si>
  <si>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</si>
  <si>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</si>
  <si>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</si>
  <si>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</si>
  <si>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</si>
  <si>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</si>
  <si>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</si>
  <si>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</si>
  <si>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</si>
  <si>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</si>
  <si>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</si>
  <si>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</si>
  <si>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</si>
  <si>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</si>
  <si>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</si>
  <si>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</si>
  <si>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</si>
  <si>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</si>
  <si>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</si>
  <si>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</si>
  <si>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</si>
  <si>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</si>
  <si>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</si>
  <si>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</si>
  <si>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</si>
  <si>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</si>
  <si>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</si>
  <si>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</si>
  <si>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</si>
  <si>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</si>
  <si>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</si>
  <si>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</si>
  <si>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</si>
  <si>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</si>
  <si>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</si>
  <si>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</si>
  <si>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</si>
  <si>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</si>
  <si>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</si>
  <si>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</si>
  <si>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</si>
  <si>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</si>
  <si>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</si>
  <si>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</si>
  <si>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</si>
  <si>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</si>
  <si>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</si>
  <si>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</si>
  <si>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</si>
  <si>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</si>
  <si>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</si>
  <si>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</si>
  <si>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</si>
  <si>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</si>
  <si>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</si>
  <si>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</si>
  <si>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</si>
  <si>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</si>
  <si>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</si>
  <si>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</si>
  <si>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</si>
  <si>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</si>
  <si>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</si>
  <si>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</si>
  <si>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</si>
  <si>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</si>
  <si>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</si>
  <si>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</si>
  <si>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</si>
  <si>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</si>
  <si>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</si>
  <si>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</si>
  <si>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</si>
  <si>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</si>
  <si>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</si>
  <si>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</si>
  <si>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</si>
  <si>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</si>
  <si>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</si>
  <si>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</si>
  <si>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</si>
  <si>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</si>
  <si>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</si>
  <si>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</si>
  <si>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</si>
  <si>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</si>
  <si>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</si>
  <si>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</si>
  <si>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</si>
  <si>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</si>
  <si>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</si>
  <si>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</si>
  <si>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</si>
  <si>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</si>
  <si>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</si>
  <si>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</si>
  <si>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</si>
  <si>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</si>
  <si>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</si>
  <si>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</si>
  <si>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</si>
  <si>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</si>
  <si>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</si>
  <si>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</si>
  <si>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</si>
  <si>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</si>
  <si>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</si>
  <si>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</si>
  <si>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</si>
  <si>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</si>
  <si>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</si>
  <si>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</si>
  <si>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</si>
  <si>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</si>
  <si>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</si>
  <si>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</si>
  <si>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</si>
  <si>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</si>
  <si>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</si>
  <si>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</si>
  <si>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</si>
  <si>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</si>
  <si>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</si>
  <si>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</si>
  <si>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</si>
  <si>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</si>
  <si>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</si>
  <si>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</si>
  <si>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</si>
  <si>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</si>
  <si>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</si>
  <si>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</si>
  <si>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</si>
  <si>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</si>
  <si>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</si>
  <si>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</si>
  <si>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</si>
  <si>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</si>
  <si>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</si>
  <si>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</si>
  <si>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</si>
  <si>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</si>
  <si>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</si>
  <si>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</si>
  <si>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</si>
  <si>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</si>
  <si>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</si>
  <si>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</si>
  <si>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</si>
  <si>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</si>
  <si>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</si>
  <si>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</si>
  <si>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</si>
  <si>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</si>
  <si>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</si>
  <si>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</si>
  <si>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</si>
  <si>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</si>
  <si>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</si>
  <si>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</si>
  <si>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</si>
  <si>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</si>
  <si>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</si>
  <si>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</si>
  <si>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</si>
  <si>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</si>
  <si>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</si>
  <si>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</si>
  <si>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</si>
  <si>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</si>
  <si>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</si>
  <si>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</si>
  <si>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</si>
  <si>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</si>
  <si>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</si>
  <si>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</si>
  <si>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</si>
  <si>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</si>
  <si>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</si>
  <si>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</si>
  <si>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</si>
  <si>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</si>
  <si>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</si>
  <si>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</si>
  <si>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</si>
  <si>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</si>
  <si>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</si>
  <si>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</si>
  <si>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</si>
  <si>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</si>
  <si>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</si>
  <si>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</si>
  <si>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</si>
  <si>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</si>
  <si>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</si>
  <si>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</si>
  <si>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</si>
  <si>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</si>
  <si>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</si>
  <si>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</si>
  <si>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</si>
  <si>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</si>
  <si>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</si>
  <si>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</si>
  <si>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</si>
  <si>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</si>
  <si>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</si>
  <si>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</si>
  <si>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</si>
  <si>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</si>
  <si>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</si>
  <si>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</si>
  <si>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</si>
  <si>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</si>
  <si>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</si>
  <si>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</si>
  <si>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</si>
  <si>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</si>
  <si>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</si>
  <si>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</si>
  <si>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</si>
  <si>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</si>
  <si>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</si>
  <si>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</si>
  <si>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</si>
  <si>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</si>
  <si>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</si>
  <si>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</si>
  <si>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</si>
  <si>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</si>
  <si>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</si>
  <si>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</si>
  <si>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</si>
  <si>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</si>
  <si>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</si>
  <si>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</si>
  <si>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</si>
  <si>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</si>
  <si>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</si>
  <si>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</si>
  <si>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</si>
  <si>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</si>
  <si>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</si>
  <si>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</si>
  <si>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</si>
  <si>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</si>
  <si>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</si>
  <si>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</si>
  <si>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</si>
  <si>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</si>
  <si>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</si>
  <si>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</si>
  <si>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</si>
  <si>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</si>
  <si>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</si>
  <si>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</si>
  <si>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</si>
  <si>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</si>
  <si>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</si>
  <si>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</si>
  <si>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</si>
  <si>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</si>
  <si>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</si>
  <si>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</si>
  <si>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</si>
  <si>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</si>
  <si>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</si>
  <si>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</si>
  <si>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</si>
  <si>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</si>
  <si>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</si>
  <si>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</si>
  <si>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</si>
  <si>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</si>
  <si>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</si>
  <si>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</si>
  <si>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</si>
  <si>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</si>
  <si>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</si>
  <si>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</si>
  <si>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</si>
  <si>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</si>
  <si>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</si>
  <si>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</si>
  <si>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</si>
  <si>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</si>
  <si>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</si>
  <si>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</si>
  <si>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</si>
  <si>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</si>
  <si>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</si>
  <si>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</si>
  <si>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</si>
  <si>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</si>
  <si>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</si>
  <si>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</si>
  <si>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</si>
  <si>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</si>
  <si>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</si>
  <si>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</si>
  <si>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</si>
  <si>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</si>
  <si>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</si>
  <si>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</si>
  <si>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</si>
  <si>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</si>
  <si>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</si>
  <si>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</si>
  <si>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</si>
  <si>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</si>
  <si>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</si>
  <si>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</si>
  <si>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</si>
  <si>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</si>
  <si>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</si>
  <si>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</si>
  <si>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</si>
  <si>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</si>
  <si>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</si>
  <si>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</si>
  <si>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</si>
  <si>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</si>
  <si>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</si>
  <si>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</si>
  <si>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</si>
  <si>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</si>
  <si>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</si>
  <si>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</si>
  <si>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</si>
  <si>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</si>
  <si>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</si>
  <si>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</si>
  <si>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</si>
  <si>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</si>
  <si>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</si>
  <si>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</si>
  <si>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</si>
  <si>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</si>
  <si>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</si>
  <si>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</si>
  <si>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</si>
  <si>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</si>
  <si>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</si>
  <si>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</si>
  <si>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</si>
  <si>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</si>
  <si>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</si>
  <si>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</si>
  <si>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</si>
  <si>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</si>
  <si>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</si>
  <si>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</si>
  <si>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</si>
  <si>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</si>
  <si>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</si>
  <si>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</si>
  <si>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</si>
  <si>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</si>
  <si>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</si>
  <si>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</si>
  <si>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</si>
  <si>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</si>
  <si>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</si>
  <si>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</si>
  <si>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</si>
  <si>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</si>
  <si>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</si>
  <si>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</si>
  <si>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</si>
  <si>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</si>
  <si>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</si>
  <si>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</si>
  <si>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</si>
  <si>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</si>
  <si>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</si>
  <si>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</si>
  <si>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</si>
  <si>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</si>
  <si>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</si>
  <si>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</si>
  <si>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</si>
  <si>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</si>
  <si>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</si>
  <si>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</si>
  <si>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</si>
  <si>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</si>
  <si>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</si>
  <si>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</si>
  <si>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</si>
  <si>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</si>
  <si>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</si>
  <si>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</si>
  <si>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</si>
  <si>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</si>
  <si>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</si>
  <si>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</si>
  <si>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</si>
  <si>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</si>
  <si>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</si>
  <si>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</si>
  <si>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</si>
  <si>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</si>
  <si>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</si>
  <si>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</si>
  <si>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</si>
  <si>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</si>
  <si>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</si>
  <si>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</si>
  <si>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</si>
  <si>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</si>
  <si>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</si>
  <si>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</si>
  <si>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</si>
  <si>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</si>
  <si>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</si>
  <si>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</si>
  <si>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</si>
  <si>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</si>
  <si>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</si>
  <si>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</si>
  <si>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</si>
  <si>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</si>
  <si>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</si>
  <si>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</si>
  <si>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</si>
  <si>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</si>
  <si>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</si>
  <si>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</si>
  <si>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</si>
  <si>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</si>
  <si>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</si>
  <si>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</si>
  <si>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</si>
  <si>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</si>
  <si>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</si>
  <si>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</si>
  <si>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</si>
  <si>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</si>
  <si>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</si>
  <si>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</si>
  <si>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</si>
  <si>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</si>
  <si>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</si>
  <si>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</si>
  <si>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</si>
  <si>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</si>
  <si>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</si>
  <si>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</si>
  <si>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</si>
  <si>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</si>
  <si>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</si>
  <si>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</si>
  <si>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</si>
  <si>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</si>
  <si>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</si>
  <si>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</si>
  <si>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</si>
  <si>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</si>
  <si>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</si>
  <si>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</si>
  <si>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</si>
  <si>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</si>
  <si>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</si>
  <si>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</si>
  <si>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</si>
  <si>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</si>
  <si>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</si>
  <si>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</si>
  <si>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</si>
  <si>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</si>
  <si>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</si>
  <si>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</si>
  <si>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</si>
  <si>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</si>
  <si>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</si>
  <si>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</si>
  <si>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</si>
  <si>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</si>
  <si>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</si>
  <si>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</si>
  <si>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</si>
  <si>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</si>
  <si>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</si>
  <si>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</si>
  <si>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</si>
  <si>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</si>
  <si>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</si>
  <si>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</si>
  <si>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</si>
  <si>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</si>
  <si>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</si>
  <si>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</si>
  <si>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</si>
  <si>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</si>
  <si>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</si>
  <si>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</si>
  <si>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</si>
  <si>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</si>
  <si>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</si>
  <si>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</si>
  <si>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</si>
  <si>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</si>
  <si>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</si>
  <si>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</si>
  <si>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</si>
  <si>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</si>
  <si>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</si>
  <si>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</si>
  <si>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</si>
  <si>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</si>
  <si>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</si>
  <si>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</si>
  <si>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</si>
  <si>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</si>
  <si>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</si>
  <si>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</si>
  <si>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</si>
  <si>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</si>
  <si>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</si>
  <si>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</si>
  <si>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</si>
  <si>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</si>
  <si>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</si>
  <si>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</si>
  <si>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</si>
  <si>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</si>
  <si>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</si>
  <si>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</si>
  <si>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</si>
  <si>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</si>
  <si>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</si>
  <si>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</si>
  <si>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</si>
  <si>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</si>
  <si>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</si>
  <si>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</si>
  <si>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</si>
  <si>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</si>
  <si>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</si>
  <si>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</si>
  <si>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</si>
  <si>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</si>
  <si>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</si>
  <si>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</si>
  <si>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</si>
  <si>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</si>
  <si>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</si>
  <si>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</si>
  <si>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</si>
  <si>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</si>
  <si>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</si>
  <si>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</si>
  <si>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</si>
  <si>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</si>
  <si>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</si>
  <si>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</si>
  <si>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</si>
  <si>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</si>
  <si>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</si>
  <si>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</si>
  <si>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</si>
  <si>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</si>
  <si>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</si>
  <si>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</si>
  <si>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</si>
  <si>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</si>
  <si>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</si>
  <si>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</si>
  <si>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</si>
  <si>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</si>
  <si>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</si>
  <si>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</si>
  <si>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</si>
  <si>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</si>
  <si>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</si>
  <si>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</si>
  <si>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</si>
  <si>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</si>
  <si>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</si>
  <si>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</si>
  <si>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</si>
  <si>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</si>
  <si>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</si>
  <si>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</si>
  <si>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</si>
  <si>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</si>
  <si>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</si>
  <si>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</si>
  <si>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</si>
  <si>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</si>
  <si>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</si>
  <si>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</si>
  <si>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</si>
  <si>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</si>
  <si>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</si>
  <si>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</si>
  <si>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</si>
  <si>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</si>
  <si>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</si>
  <si>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</si>
  <si>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</si>
  <si>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</si>
  <si>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</si>
  <si>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</si>
  <si>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</si>
  <si>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</si>
  <si>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</si>
  <si>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</si>
  <si>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</si>
  <si>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</si>
  <si>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</si>
  <si>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</si>
  <si>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</si>
  <si>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</si>
  <si>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</si>
  <si>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</si>
  <si>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</si>
  <si>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</si>
  <si>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</si>
  <si>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</si>
  <si>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</si>
  <si>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</si>
  <si>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</si>
  <si>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</si>
  <si>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</si>
  <si>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</si>
  <si>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</si>
  <si>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</si>
  <si>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</si>
  <si>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</si>
  <si>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</si>
  <si>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</si>
  <si>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</si>
  <si>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</si>
  <si>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</si>
  <si>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</si>
  <si>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</si>
  <si>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</si>
  <si>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</si>
  <si>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</si>
  <si>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</si>
  <si>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</si>
  <si>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</si>
  <si>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</si>
  <si>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</si>
  <si>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</si>
  <si>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</si>
  <si>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</si>
  <si>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</si>
  <si>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</si>
  <si>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</si>
  <si>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</si>
  <si>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</si>
  <si>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</si>
  <si>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</si>
  <si>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</si>
  <si>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</si>
  <si>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</si>
  <si>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</si>
  <si>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</si>
  <si>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</si>
  <si>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</si>
  <si>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</si>
  <si>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</si>
  <si>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</si>
  <si>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</si>
  <si>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</si>
  <si>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</si>
  <si>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</si>
  <si>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</si>
  <si>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</si>
  <si>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</si>
  <si>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</si>
  <si>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</si>
  <si>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</si>
  <si>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</si>
  <si>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</si>
  <si>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</si>
  <si>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</si>
  <si>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</si>
  <si>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</si>
  <si>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</si>
  <si>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</si>
  <si>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</si>
  <si>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</si>
  <si>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</si>
  <si>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</si>
  <si>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</si>
  <si>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</si>
  <si>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</si>
  <si>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</si>
  <si>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</si>
  <si>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</si>
  <si>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</si>
  <si>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</si>
  <si>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</si>
  <si>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</si>
  <si>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</si>
  <si>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</si>
  <si>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</si>
  <si>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</si>
  <si>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</si>
  <si>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</si>
  <si>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</si>
  <si>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</si>
  <si>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</si>
  <si>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</si>
  <si>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</si>
  <si>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</si>
  <si>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</si>
  <si>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</si>
  <si>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</si>
  <si>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</si>
  <si>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</si>
  <si>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</si>
  <si>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</si>
  <si>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</si>
  <si>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</si>
  <si>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</si>
  <si>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</si>
  <si>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</si>
  <si>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</si>
  <si>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</si>
  <si>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</si>
  <si>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</si>
  <si>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</si>
  <si>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</si>
  <si>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</si>
  <si>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</si>
  <si>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</si>
  <si>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</si>
  <si>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</si>
  <si>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</si>
  <si>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</si>
  <si>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</si>
  <si>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</si>
  <si>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</si>
  <si>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</si>
  <si>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</si>
  <si>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</si>
  <si>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</si>
  <si>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</si>
  <si>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</si>
  <si>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</si>
  <si>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</si>
  <si>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</si>
  <si>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</si>
  <si>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</si>
  <si>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</si>
  <si>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</si>
  <si>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</si>
  <si>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</si>
  <si>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</si>
  <si>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</si>
  <si>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</si>
  <si>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</si>
  <si>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</si>
  <si>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</si>
  <si>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</si>
  <si>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</si>
  <si>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</si>
  <si>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</si>
  <si>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</si>
  <si>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</si>
  <si>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</si>
  <si>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</si>
  <si>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</si>
  <si>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</si>
  <si>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</si>
  <si>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</si>
  <si>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</si>
  <si>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</si>
  <si>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</si>
  <si>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</si>
  <si>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</si>
  <si>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</si>
  <si>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</si>
  <si>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</si>
  <si>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</si>
  <si>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</si>
  <si>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</si>
  <si>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</si>
  <si>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</si>
  <si>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</si>
  <si>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</si>
  <si>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</si>
  <si>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</si>
  <si>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</si>
  <si>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</si>
  <si>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</si>
  <si>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</si>
  <si>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</si>
  <si>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</si>
  <si>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</si>
  <si>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</si>
  <si>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</si>
  <si>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</si>
  <si>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</si>
  <si>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</si>
  <si>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</si>
  <si>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</si>
  <si>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</si>
  <si>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</si>
  <si>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</si>
  <si>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</si>
  <si>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</si>
  <si>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</si>
  <si>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</si>
  <si>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</si>
  <si>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</si>
  <si>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</si>
  <si>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</si>
  <si>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</si>
  <si>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</si>
  <si>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</si>
  <si>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</si>
  <si>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</si>
  <si>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</si>
  <si>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</si>
  <si>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</si>
  <si>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</si>
  <si>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</si>
  <si>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</si>
  <si>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</si>
  <si>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</si>
  <si>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</si>
  <si>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</si>
  <si>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</si>
  <si>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</si>
  <si>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</si>
  <si>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</si>
  <si>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</si>
  <si>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</si>
  <si>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</si>
  <si>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</si>
  <si>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</si>
  <si>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</si>
  <si>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</si>
  <si>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</si>
  <si>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</si>
  <si>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</si>
  <si>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</si>
  <si>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</si>
  <si>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</si>
  <si>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</si>
  <si>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</si>
  <si>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</si>
  <si>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</si>
  <si>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</si>
  <si>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</si>
  <si>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</si>
  <si>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</si>
  <si>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</si>
  <si>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</si>
  <si>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</si>
  <si>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</si>
  <si>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</si>
  <si>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</si>
  <si>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</si>
  <si>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</si>
  <si>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</si>
  <si>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</si>
  <si>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</si>
  <si>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</si>
  <si>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</si>
  <si>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</si>
  <si>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</si>
  <si>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</si>
  <si>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</si>
  <si>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</si>
  <si>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</si>
  <si>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</si>
  <si>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</si>
  <si>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</si>
  <si>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</si>
  <si>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</si>
  <si>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</si>
  <si>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</si>
  <si>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</si>
  <si>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</si>
  <si>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</si>
  <si>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</si>
  <si>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</si>
  <si>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</si>
  <si>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</si>
  <si>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</si>
  <si>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</si>
  <si>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</si>
  <si>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</si>
  <si>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</si>
  <si>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</si>
  <si>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</si>
  <si>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</si>
  <si>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</si>
  <si>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</si>
  <si>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</si>
  <si>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</si>
  <si>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</si>
  <si>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</si>
  <si>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</si>
  <si>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</si>
  <si>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</si>
  <si>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</si>
  <si>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</si>
  <si>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</si>
  <si>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</si>
  <si>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</si>
  <si>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</si>
  <si>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</si>
  <si>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</si>
  <si>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</si>
  <si>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</si>
  <si>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</si>
  <si>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</si>
  <si>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</si>
  <si>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</si>
  <si>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</si>
  <si>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</si>
  <si>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</si>
  <si>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</si>
  <si>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</si>
  <si>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</si>
  <si>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</si>
  <si>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</si>
  <si>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</si>
  <si>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</si>
  <si>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</si>
  <si>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</si>
  <si>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</si>
  <si>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</si>
  <si>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</si>
  <si>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</si>
  <si>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</si>
  <si>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</si>
  <si>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</si>
  <si>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</si>
  <si>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</si>
  <si>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</si>
  <si>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</si>
  <si>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</si>
  <si>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</si>
  <si>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</si>
  <si>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</si>
  <si>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</si>
  <si>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</si>
  <si>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</si>
  <si>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</si>
  <si>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</si>
  <si>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</si>
  <si>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</si>
  <si>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</si>
  <si>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</si>
  <si>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</si>
  <si>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</si>
  <si>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</si>
  <si>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</si>
  <si>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</si>
  <si>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</si>
  <si>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</si>
  <si>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</si>
  <si>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</si>
  <si>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</si>
  <si>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</si>
  <si>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</si>
  <si>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</si>
  <si>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</si>
  <si>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</si>
  <si>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</si>
  <si>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</si>
  <si>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</si>
  <si>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</si>
  <si>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</si>
  <si>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</si>
  <si>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</si>
  <si>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</si>
  <si>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</si>
  <si>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</si>
  <si>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</si>
  <si>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</si>
  <si>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</si>
  <si>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</si>
  <si>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</si>
  <si>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</si>
  <si>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</si>
  <si>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</si>
  <si>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</si>
  <si>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</si>
  <si>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</si>
  <si>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</si>
  <si>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</si>
  <si>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</si>
  <si>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</si>
  <si>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</si>
  <si>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</si>
  <si>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</si>
  <si>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</si>
  <si>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</si>
  <si>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</si>
  <si>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</si>
  <si>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</si>
  <si>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</si>
  <si>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</si>
  <si>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</si>
  <si>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</si>
  <si>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</si>
  <si>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</si>
  <si>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</si>
  <si>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</si>
  <si>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</si>
  <si>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</si>
  <si>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</si>
  <si>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</si>
  <si>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</si>
  <si>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</si>
  <si>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</si>
  <si>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</si>
  <si>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</si>
  <si>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</si>
  <si>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</si>
  <si>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</si>
  <si>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</si>
  <si>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</si>
  <si>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</si>
  <si>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</si>
  <si>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</si>
  <si>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</si>
  <si>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</si>
  <si>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</si>
  <si>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</si>
  <si>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</si>
  <si>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</si>
  <si>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</si>
  <si>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</si>
  <si>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</si>
  <si>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</si>
  <si>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</si>
  <si>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</si>
  <si>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</si>
  <si>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</si>
  <si>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</si>
  <si>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</si>
  <si>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</si>
  <si>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</si>
  <si>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</si>
  <si>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</si>
  <si>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</si>
  <si>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</si>
  <si>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</si>
  <si>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</si>
  <si>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</si>
  <si>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</si>
  <si>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</si>
  <si>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</si>
  <si>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</si>
  <si>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</si>
  <si>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</si>
  <si>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</si>
  <si>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</si>
  <si>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</si>
  <si>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</si>
  <si>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</si>
  <si>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</si>
  <si>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</si>
  <si>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</si>
  <si>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</si>
  <si>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</si>
  <si>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</si>
  <si>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</si>
  <si>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</si>
  <si>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</si>
  <si>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</si>
  <si>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</si>
  <si>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</si>
  <si>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</si>
  <si>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</si>
  <si>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</si>
  <si>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</si>
  <si>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</si>
  <si>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</si>
  <si>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</si>
  <si>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</si>
  <si>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</si>
  <si>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</si>
  <si>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</si>
  <si>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</si>
  <si>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</si>
  <si>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</si>
  <si>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</si>
  <si>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</si>
  <si>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</si>
  <si>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</si>
  <si>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</si>
  <si>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</si>
  <si>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</si>
  <si>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</si>
  <si>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</si>
  <si>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</si>
  <si>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</si>
  <si>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</si>
  <si>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</si>
  <si>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</si>
  <si>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</si>
  <si>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</si>
  <si>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</si>
  <si>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</si>
  <si>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</si>
  <si>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</si>
  <si>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</si>
  <si>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</si>
  <si>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</si>
  <si>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</si>
  <si>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</si>
  <si>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</si>
  <si>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</si>
  <si>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</si>
  <si>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</si>
  <si>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</si>
  <si>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</si>
  <si>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</si>
  <si>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</si>
  <si>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</si>
  <si>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</si>
  <si>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</si>
  <si>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</si>
  <si>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</si>
  <si>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</si>
  <si>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</si>
  <si>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</si>
  <si>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</si>
  <si>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</si>
  <si>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</si>
  <si>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</si>
  <si>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</si>
  <si>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</si>
  <si>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</si>
  <si>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</si>
  <si>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</si>
  <si>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</si>
  <si>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</si>
  <si>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</si>
  <si>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</si>
  <si>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</si>
  <si>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</si>
  <si>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</si>
  <si>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</si>
  <si>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</si>
  <si>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</si>
  <si>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</si>
  <si>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</si>
  <si>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</si>
  <si>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</si>
  <si>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</si>
  <si>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</si>
  <si>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</si>
  <si>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</si>
  <si>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</si>
  <si>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</si>
  <si>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</si>
  <si>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</si>
  <si>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</si>
  <si>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</si>
  <si>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</si>
  <si>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</si>
  <si>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</si>
  <si>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</si>
  <si>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</si>
  <si>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</si>
  <si>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</si>
  <si>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</si>
  <si>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</si>
  <si>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</si>
  <si>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</si>
  <si>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</si>
  <si>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</si>
  <si>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</si>
  <si>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</si>
  <si>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</si>
  <si>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</si>
  <si>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</si>
  <si>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</si>
  <si>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</si>
  <si>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</si>
  <si>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</si>
  <si>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</si>
  <si>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</si>
  <si>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</si>
  <si>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</si>
  <si>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</si>
  <si>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</si>
  <si>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</si>
  <si>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</si>
  <si>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</si>
  <si>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</si>
  <si>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</si>
  <si>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</si>
  <si>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</si>
  <si>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</si>
  <si>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</si>
  <si>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</si>
  <si>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</si>
  <si>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</si>
  <si>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</si>
  <si>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</si>
  <si>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</si>
  <si>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</si>
  <si>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</si>
  <si>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</si>
  <si>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</si>
  <si>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</si>
  <si>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</si>
  <si>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</si>
  <si>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</si>
  <si>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</si>
  <si>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</si>
  <si>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</si>
  <si>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</si>
  <si>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</si>
  <si>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</si>
  <si>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</si>
  <si>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</si>
  <si>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</si>
  <si>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</si>
  <si>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</si>
  <si>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</si>
  <si>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</si>
  <si>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</si>
  <si>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</si>
  <si>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</si>
  <si>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</si>
  <si>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</si>
  <si>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</si>
  <si>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</si>
  <si>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</si>
  <si>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</si>
  <si>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</si>
  <si>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</si>
  <si>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</si>
  <si>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</si>
  <si>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</si>
  <si>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</si>
  <si>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</si>
  <si>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</si>
  <si>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</si>
  <si>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</si>
  <si>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</si>
  <si>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</si>
  <si>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</si>
  <si>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</si>
  <si>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</si>
  <si>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</si>
  <si>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</si>
  <si>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</si>
  <si>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</si>
  <si>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</si>
  <si>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</si>
  <si>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</si>
  <si>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</si>
  <si>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</si>
  <si>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</si>
  <si>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</si>
  <si>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</si>
  <si>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</si>
  <si>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</si>
  <si>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</si>
  <si>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</si>
  <si>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</si>
  <si>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</si>
  <si>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</si>
  <si>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</si>
  <si>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</si>
  <si>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</si>
  <si>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</si>
  <si>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</si>
  <si>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</si>
  <si>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</si>
  <si>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</si>
  <si>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</si>
  <si>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</si>
  <si>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</si>
  <si>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</si>
  <si>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</si>
  <si>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</si>
  <si>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</si>
  <si>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</si>
  <si>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</si>
  <si>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</si>
  <si>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</si>
  <si>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</si>
  <si>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</si>
  <si>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</si>
  <si>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</si>
  <si>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</si>
  <si>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</si>
  <si>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</si>
  <si>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</si>
  <si>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</si>
  <si>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</si>
  <si>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</si>
  <si>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</si>
  <si>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</si>
  <si>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</si>
  <si>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</si>
  <si>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</si>
  <si>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</si>
  <si>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</si>
  <si>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</si>
  <si>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</si>
  <si>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</si>
  <si>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</si>
  <si>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</si>
  <si>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</si>
  <si>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</si>
  <si>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</si>
  <si>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</si>
  <si>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</si>
  <si>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</si>
  <si>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</si>
  <si>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</si>
  <si>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</si>
  <si>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</si>
  <si>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</si>
  <si>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</si>
  <si>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</si>
  <si>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</si>
  <si>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</si>
  <si>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</si>
  <si>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</si>
  <si>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</si>
  <si>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</si>
  <si>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</si>
  <si>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</si>
  <si>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</si>
  <si>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</si>
  <si>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</si>
  <si>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</si>
  <si>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</si>
  <si>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</si>
  <si>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</si>
  <si>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</si>
  <si>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</si>
  <si>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</si>
  <si>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</si>
  <si>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</si>
  <si>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</si>
  <si>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</si>
  <si>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</si>
  <si>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</si>
  <si>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</si>
  <si>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</si>
  <si>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</si>
  <si>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</si>
  <si>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</si>
  <si>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</si>
  <si>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</si>
  <si>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</si>
  <si>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</si>
  <si>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</si>
  <si>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</si>
  <si>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</si>
  <si>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</si>
  <si>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</si>
  <si>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</si>
  <si>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</si>
  <si>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</si>
  <si>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</si>
  <si>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</si>
  <si>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</si>
  <si>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</si>
  <si>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</si>
  <si>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</si>
  <si>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</si>
  <si>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</si>
  <si>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</si>
  <si>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</si>
  <si>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</si>
  <si>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</si>
  <si>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</si>
  <si>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</si>
  <si>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</si>
  <si>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</si>
  <si>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</si>
  <si>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</si>
  <si>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</si>
  <si>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</si>
  <si>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</si>
  <si>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</si>
  <si>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</si>
  <si>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</si>
  <si>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</si>
  <si>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</si>
  <si>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</si>
  <si>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</si>
  <si>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</si>
  <si>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</si>
  <si>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</si>
  <si>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</si>
  <si>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</si>
  <si>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</si>
  <si>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</si>
  <si>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</si>
  <si>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</si>
  <si>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</si>
  <si>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</si>
  <si>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</si>
  <si>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</si>
  <si>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</si>
  <si>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</si>
  <si>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</si>
  <si>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</si>
  <si>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</si>
  <si>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</si>
  <si>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</si>
  <si>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</si>
  <si>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</si>
  <si>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</si>
  <si>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</si>
  <si>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</si>
  <si>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</si>
  <si>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</si>
  <si>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</si>
  <si>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</si>
  <si>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</si>
  <si>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</si>
  <si>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</si>
  <si>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</si>
  <si>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</si>
  <si>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</si>
  <si>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</si>
  <si>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</si>
  <si>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</si>
  <si>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</si>
  <si>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</si>
  <si>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</si>
  <si>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</si>
  <si>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</si>
  <si>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</si>
  <si>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</si>
  <si>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</si>
  <si>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</si>
  <si>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</si>
  <si>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</si>
  <si>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</si>
  <si>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</si>
  <si>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</si>
  <si>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</si>
  <si>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</si>
  <si>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</si>
  <si>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</si>
  <si>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</si>
  <si>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</si>
  <si>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</si>
  <si>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</si>
  <si>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</si>
  <si>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</si>
  <si>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</si>
  <si>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</si>
  <si>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</si>
  <si>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</si>
  <si>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</si>
  <si>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</si>
  <si>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</si>
  <si>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</si>
  <si>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</si>
  <si>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</si>
  <si>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</si>
  <si>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</si>
  <si>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</si>
  <si>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</si>
  <si>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</si>
  <si>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</si>
  <si>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</si>
  <si>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</si>
  <si>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</si>
  <si>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</si>
  <si>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</si>
  <si>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</si>
  <si>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</si>
  <si>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</si>
  <si>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</si>
  <si>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</si>
  <si>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</si>
  <si>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</si>
  <si>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</si>
  <si>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</si>
  <si>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</si>
  <si>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</si>
  <si>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</si>
  <si>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</si>
  <si>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</si>
  <si>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</si>
  <si>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</si>
  <si>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</si>
  <si>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</si>
  <si>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</si>
  <si>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</si>
  <si>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</si>
  <si>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</si>
  <si>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</si>
  <si>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</si>
  <si>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</si>
  <si>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</si>
  <si>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</si>
  <si>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</si>
  <si>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</si>
  <si>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</si>
  <si>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</si>
  <si>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</si>
  <si>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</si>
  <si>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</si>
  <si>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</si>
  <si>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</si>
  <si>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</si>
  <si>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</si>
  <si>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</si>
  <si>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</si>
  <si>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</si>
  <si>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</si>
  <si>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</si>
  <si>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</si>
  <si>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</si>
  <si>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</si>
  <si>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</si>
  <si>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</si>
  <si>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</si>
  <si>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</si>
  <si>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</si>
  <si>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</si>
  <si>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</si>
  <si>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</si>
  <si>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</si>
  <si>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</si>
  <si>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</si>
  <si>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</si>
  <si>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</si>
  <si>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</si>
  <si>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</si>
  <si>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</si>
  <si>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</si>
  <si>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</si>
  <si>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</si>
  <si>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</si>
  <si>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</si>
  <si>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</si>
  <si>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</si>
  <si>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</si>
  <si>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</si>
  <si>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</si>
  <si>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</si>
  <si>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</si>
  <si>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</si>
  <si>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</si>
  <si>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</si>
  <si>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</si>
  <si>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</si>
  <si>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</si>
  <si>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</si>
  <si>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</si>
  <si>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</si>
  <si>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</si>
  <si>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</si>
  <si>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</si>
  <si>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</si>
  <si>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</si>
  <si>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</si>
  <si>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</si>
  <si>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</si>
  <si>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</si>
  <si>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</si>
  <si>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</si>
  <si>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</si>
  <si>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</si>
  <si>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</si>
  <si>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</si>
  <si>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</si>
  <si>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</si>
  <si>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</si>
  <si>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</si>
  <si>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</si>
  <si>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</si>
  <si>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</si>
  <si>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</si>
  <si>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</si>
  <si>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</si>
  <si>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</si>
  <si>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</si>
  <si>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</si>
  <si>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</si>
  <si>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</si>
  <si>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</si>
  <si>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</si>
  <si>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</si>
  <si>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</si>
  <si>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</si>
  <si>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</si>
  <si>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</si>
  <si>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</si>
  <si>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</si>
  <si>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</si>
  <si>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</si>
  <si>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</si>
  <si>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</si>
  <si>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</si>
  <si>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</si>
  <si>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</si>
  <si>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</si>
  <si>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</si>
  <si>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</si>
  <si>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</si>
  <si>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</si>
  <si>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</si>
  <si>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</si>
  <si>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</si>
  <si>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</si>
  <si>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</si>
  <si>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</si>
  <si>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</si>
  <si>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</si>
  <si>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</si>
  <si>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</si>
  <si>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</si>
  <si>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</si>
  <si>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</si>
  <si>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</si>
  <si>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</si>
  <si>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</si>
  <si>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</si>
  <si>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</si>
  <si>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</si>
  <si>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</si>
  <si>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</si>
  <si>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</si>
  <si>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</si>
  <si>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</si>
  <si>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</si>
  <si>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</si>
  <si>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</si>
  <si>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</si>
  <si>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</si>
  <si>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</si>
  <si>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</si>
  <si>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</si>
  <si>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</si>
  <si>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</si>
  <si>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</si>
  <si>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</si>
  <si>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</si>
  <si>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</si>
  <si>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</si>
  <si>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</si>
  <si>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</si>
  <si>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</si>
  <si>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</si>
  <si>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</si>
  <si>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</si>
  <si>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</si>
  <si>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</si>
  <si>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</si>
  <si>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</si>
  <si>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</si>
  <si>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</si>
  <si>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</si>
  <si>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</si>
  <si>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</si>
  <si>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</si>
  <si>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</si>
  <si>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</si>
  <si>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</si>
  <si>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</si>
  <si>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</si>
  <si>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</si>
  <si>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</si>
  <si>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</si>
  <si>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</si>
  <si>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</si>
  <si>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</si>
  <si>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</si>
  <si>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</si>
  <si>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</si>
  <si>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</si>
  <si>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</si>
  <si>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</si>
  <si>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</si>
  <si>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</si>
  <si>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</si>
  <si>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</si>
  <si>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</si>
  <si>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</si>
  <si>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</si>
  <si>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</si>
  <si>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</si>
  <si>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</si>
  <si>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</si>
  <si>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</si>
  <si>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</si>
  <si>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</si>
  <si>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</si>
  <si>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</si>
  <si>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</si>
  <si>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</si>
  <si>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</si>
  <si>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</si>
  <si>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</si>
  <si>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</si>
  <si>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</si>
  <si>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</si>
  <si>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</si>
  <si>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</si>
  <si>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</si>
  <si>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</si>
  <si>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</si>
  <si>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</si>
  <si>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</si>
  <si>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</si>
  <si>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</si>
  <si>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</si>
  <si>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</si>
  <si>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</si>
  <si>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</si>
  <si>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</si>
  <si>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</si>
  <si>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</si>
  <si>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</si>
  <si>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</si>
  <si>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</si>
  <si>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</si>
  <si>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</si>
  <si>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</si>
  <si>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</si>
  <si>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</si>
  <si>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</si>
  <si>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</si>
  <si>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</si>
  <si>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</si>
  <si>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</si>
  <si>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</si>
  <si>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</si>
  <si>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</si>
  <si>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</si>
  <si>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</si>
  <si>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</si>
  <si>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</si>
  <si>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</si>
  <si>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</si>
  <si>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</si>
  <si>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</si>
  <si>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</si>
  <si>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</si>
  <si>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</si>
  <si>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</si>
  <si>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</si>
  <si>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</si>
  <si>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</si>
  <si>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</si>
  <si>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</si>
  <si>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</si>
  <si>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</si>
  <si>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</si>
  <si>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</si>
  <si>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</si>
  <si>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</si>
  <si>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</si>
  <si>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</si>
  <si>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</si>
  <si>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</si>
  <si>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</si>
  <si>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</si>
  <si>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</si>
  <si>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</si>
  <si>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</si>
  <si>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</si>
  <si>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</si>
  <si>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</si>
  <si>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</si>
  <si>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</si>
  <si>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</si>
  <si>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</si>
  <si>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</si>
  <si>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</si>
  <si>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</si>
  <si>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</si>
  <si>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</si>
  <si>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</si>
  <si>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</si>
  <si>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</si>
  <si>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</si>
  <si>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</si>
  <si>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</si>
  <si>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</si>
  <si>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</si>
  <si>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</si>
  <si>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</si>
  <si>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</si>
  <si>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</si>
  <si>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</si>
  <si>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</si>
  <si>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</si>
  <si>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</si>
  <si>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</si>
  <si>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</si>
  <si>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</si>
  <si>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</si>
  <si>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</si>
  <si>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</si>
  <si>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</si>
  <si>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</si>
  <si>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</si>
  <si>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</si>
  <si>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</si>
  <si>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</si>
  <si>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</si>
  <si>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</si>
  <si>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</si>
  <si>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</si>
  <si>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</si>
  <si>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</si>
  <si>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</si>
  <si>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</si>
  <si>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</si>
  <si>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</si>
  <si>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</si>
  <si>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</si>
  <si>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</si>
  <si>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</si>
  <si>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</si>
  <si>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</si>
  <si>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</si>
  <si>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</si>
  <si>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</si>
  <si>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</si>
  <si>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</si>
  <si>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</si>
  <si>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</si>
  <si>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</si>
  <si>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</si>
  <si>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</si>
  <si>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</si>
  <si>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</si>
  <si>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</si>
  <si>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</si>
  <si>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</si>
  <si>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</si>
  <si>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</si>
  <si>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</si>
  <si>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</si>
  <si>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</si>
  <si>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</si>
  <si>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</si>
  <si>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</si>
  <si>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</si>
  <si>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</si>
  <si>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</si>
  <si>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</si>
  <si>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</si>
  <si>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</si>
  <si>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</si>
  <si>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</si>
  <si>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</si>
  <si>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</si>
  <si>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</si>
  <si>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</si>
  <si>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</si>
  <si>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</si>
  <si>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</si>
  <si>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</si>
  <si>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</si>
  <si>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</si>
  <si>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</si>
  <si>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</si>
  <si>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</si>
  <si>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</si>
  <si>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</si>
  <si>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</si>
  <si>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</si>
  <si>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</si>
  <si>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</si>
  <si>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</si>
  <si>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</si>
  <si>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</si>
  <si>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</si>
  <si>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</si>
  <si>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</si>
  <si>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</si>
  <si>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</si>
  <si>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</si>
  <si>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</si>
  <si>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</si>
  <si>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</si>
  <si>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</si>
  <si>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</si>
  <si>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</si>
  <si>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</si>
  <si>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</si>
  <si>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</si>
  <si>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</si>
  <si>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</si>
  <si>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</si>
  <si>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</si>
  <si>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</si>
  <si>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</si>
  <si>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</si>
  <si>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</si>
  <si>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</si>
  <si>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</si>
  <si>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</si>
  <si>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</si>
  <si>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</si>
  <si>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</si>
  <si>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</si>
  <si>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</si>
  <si>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</si>
  <si>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</si>
  <si>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</si>
  <si>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</si>
  <si>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</si>
  <si>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</si>
  <si>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</si>
  <si>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</si>
  <si>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</si>
  <si>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</si>
  <si>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</si>
  <si>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</si>
  <si>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</si>
  <si>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</si>
  <si>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</si>
  <si>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</si>
  <si>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</si>
  <si>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</si>
  <si>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</si>
  <si>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</si>
  <si>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</si>
  <si>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</si>
  <si>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</si>
  <si>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</si>
  <si>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</si>
  <si>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</si>
  <si>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</si>
  <si>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</si>
  <si>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</si>
  <si>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</si>
  <si>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</si>
  <si>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</si>
  <si>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</si>
  <si>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</si>
  <si>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</si>
  <si>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</si>
  <si>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</si>
  <si>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</si>
  <si>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</si>
  <si>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</si>
  <si>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</si>
  <si>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</si>
  <si>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</si>
  <si>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</si>
  <si>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</si>
  <si>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</si>
  <si>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</si>
  <si>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</si>
  <si>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</si>
  <si>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</si>
  <si>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</si>
  <si>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</si>
  <si>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</si>
  <si>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</si>
  <si>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</si>
  <si>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</si>
  <si>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</si>
  <si>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</si>
  <si>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</si>
  <si>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</si>
  <si>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</si>
  <si>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</si>
  <si>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</si>
  <si>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</si>
  <si>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</si>
  <si>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</si>
  <si>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</si>
  <si>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</si>
  <si>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</si>
  <si>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</si>
  <si>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</si>
  <si>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</si>
  <si>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</si>
  <si>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</si>
  <si>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</si>
  <si>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</si>
  <si>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</si>
  <si>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</si>
  <si>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</si>
  <si>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</si>
  <si>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</si>
  <si>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</si>
  <si>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</si>
  <si>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</si>
  <si>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</si>
  <si>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</si>
  <si>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</si>
  <si>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</si>
  <si>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</si>
  <si>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</si>
  <si>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</si>
  <si>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</si>
  <si>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</si>
  <si>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</si>
  <si>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</si>
  <si>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</si>
  <si>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</si>
  <si>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</si>
  <si>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</si>
  <si>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</si>
  <si>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</si>
  <si>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</si>
  <si>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</si>
  <si>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</si>
  <si>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</si>
  <si>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</si>
  <si>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</si>
  <si>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</si>
  <si>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</si>
  <si>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</si>
  <si>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</si>
  <si>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</si>
  <si>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</si>
  <si>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</si>
  <si>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</si>
  <si>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</si>
  <si>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</si>
  <si>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</si>
  <si>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</si>
  <si>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</si>
  <si>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</si>
  <si>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</si>
  <si>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</si>
  <si>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</si>
  <si>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</si>
  <si>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</si>
  <si>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</si>
  <si>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</si>
  <si>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</si>
  <si>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</si>
  <si>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</si>
  <si>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</si>
  <si>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</si>
  <si>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</si>
  <si>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</si>
  <si>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</si>
  <si>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</si>
  <si>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</si>
  <si>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</si>
  <si>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</si>
  <si>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</si>
  <si>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</si>
  <si>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</si>
  <si>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</si>
  <si>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</si>
  <si>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</si>
  <si>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</si>
  <si>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</si>
  <si>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</si>
  <si>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</si>
  <si>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</si>
  <si>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</si>
  <si>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</si>
  <si>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</si>
  <si>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</si>
  <si>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</si>
  <si>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</si>
  <si>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</si>
  <si>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</si>
  <si>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</si>
  <si>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</si>
  <si>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</si>
  <si>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</si>
  <si>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</si>
  <si>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</si>
  <si>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</si>
  <si>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</si>
  <si>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</si>
  <si>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</si>
  <si>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</si>
  <si>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</si>
  <si>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</si>
  <si>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</si>
  <si>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</si>
  <si>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</si>
  <si>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</si>
  <si>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</si>
  <si>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</si>
  <si>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</si>
  <si>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</si>
  <si>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</si>
  <si>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</si>
  <si>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</si>
  <si>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</si>
  <si>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</si>
  <si>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</si>
  <si>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</si>
  <si>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</si>
  <si>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</si>
  <si>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</si>
  <si>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</si>
  <si>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</si>
  <si>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</si>
  <si>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</si>
  <si>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</si>
  <si>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</si>
  <si>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</si>
  <si>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</si>
  <si>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</si>
  <si>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</si>
  <si>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</si>
  <si>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</si>
  <si>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</si>
  <si>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</si>
  <si>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</si>
  <si>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</si>
  <si>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</si>
  <si>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</si>
  <si>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</si>
  <si>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</si>
  <si>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</si>
  <si>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</si>
  <si>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</si>
  <si>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</si>
  <si>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</si>
  <si>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</si>
  <si>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</si>
  <si>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</si>
  <si>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</si>
  <si>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</si>
  <si>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</si>
  <si>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</si>
  <si>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</si>
  <si>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</si>
  <si>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</si>
  <si>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</si>
  <si>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</si>
  <si>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</si>
  <si>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</si>
  <si>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</si>
  <si>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</si>
  <si>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</si>
  <si>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</si>
  <si>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</si>
  <si>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</si>
  <si>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</si>
  <si>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</si>
  <si>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</si>
  <si>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</si>
  <si>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</si>
  <si>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</si>
  <si>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</si>
  <si>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</si>
  <si>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</si>
  <si>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</si>
  <si>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</si>
  <si>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</si>
  <si>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</si>
  <si>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</si>
  <si>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</si>
  <si>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</si>
  <si>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</si>
  <si>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</si>
  <si>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</si>
  <si>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</si>
  <si>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</si>
  <si>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</si>
  <si>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</si>
  <si>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</si>
  <si>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</si>
  <si>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</si>
  <si>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</si>
  <si>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</si>
  <si>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</si>
  <si>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</si>
  <si>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</si>
  <si>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</si>
  <si>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</si>
  <si>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</si>
  <si>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</si>
  <si>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</si>
  <si>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</si>
  <si>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</si>
  <si>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</si>
  <si>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</si>
  <si>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</si>
  <si>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</si>
  <si>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</si>
  <si>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</si>
  <si>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</si>
  <si>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</si>
  <si>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</si>
  <si>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</si>
  <si>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</si>
  <si>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</si>
  <si>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</si>
  <si>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</si>
  <si>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</si>
  <si>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</si>
  <si>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</si>
  <si>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</si>
  <si>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</si>
  <si>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</si>
  <si>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</si>
  <si>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</si>
  <si>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</si>
  <si>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</si>
  <si>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</si>
  <si>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</si>
  <si>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</si>
  <si>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</si>
  <si>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</si>
  <si>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</si>
  <si>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</si>
  <si>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</si>
  <si>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</si>
  <si>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</si>
  <si>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</si>
  <si>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</si>
  <si>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</si>
  <si>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</si>
  <si>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</si>
  <si>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</si>
  <si>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</si>
  <si>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</si>
  <si>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</si>
  <si>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</si>
  <si>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</si>
  <si>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</si>
  <si>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</si>
  <si>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</si>
  <si>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</si>
  <si>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</si>
  <si>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</si>
  <si>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</si>
  <si>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</si>
  <si>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</si>
  <si>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</si>
  <si>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</si>
  <si>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</si>
  <si>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</si>
  <si>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</si>
  <si>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</si>
  <si>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</si>
  <si>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</si>
  <si>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</si>
  <si>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</si>
  <si>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</si>
  <si>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</si>
  <si>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</si>
  <si>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</si>
  <si>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</si>
  <si>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</si>
  <si>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</si>
  <si>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</si>
  <si>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</si>
  <si>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</si>
  <si>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</si>
  <si>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</si>
  <si>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</si>
  <si>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</si>
  <si>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</si>
  <si>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</si>
  <si>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</si>
  <si>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</si>
  <si>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</si>
  <si>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</si>
  <si>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</si>
  <si>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</si>
  <si>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</si>
  <si>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</si>
  <si>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</si>
  <si>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</si>
  <si>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</si>
  <si>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</si>
  <si>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</si>
  <si>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</si>
  <si>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</si>
  <si>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</si>
  <si>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</si>
  <si>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</si>
  <si>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</si>
  <si>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</si>
  <si>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</si>
  <si>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</si>
  <si>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</si>
  <si>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</si>
  <si>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</si>
  <si>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</si>
  <si>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</si>
  <si>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</si>
  <si>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</si>
  <si>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</si>
  <si>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</si>
  <si>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</si>
  <si>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</si>
  <si>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</si>
  <si>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</si>
  <si>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</si>
  <si>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</si>
  <si>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</si>
  <si>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</si>
  <si>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</si>
  <si>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</si>
  <si>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</si>
  <si>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</si>
  <si>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</si>
  <si>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</si>
  <si>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</si>
  <si>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</si>
  <si>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</si>
  <si>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</si>
  <si>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</si>
  <si>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</si>
  <si>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</si>
  <si>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</si>
  <si>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</si>
  <si>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</si>
  <si>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</si>
  <si>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</si>
  <si>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</si>
  <si>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</si>
  <si>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</si>
  <si>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</si>
  <si>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</si>
  <si>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</si>
  <si>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</si>
  <si>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</si>
  <si>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</si>
  <si>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</si>
  <si>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</si>
  <si>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</si>
  <si>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</si>
  <si>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</si>
  <si>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</si>
  <si>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</si>
  <si>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</si>
  <si>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</si>
  <si>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</si>
  <si>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</si>
  <si>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</si>
  <si>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</si>
  <si>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</si>
  <si>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</si>
  <si>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</si>
  <si>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</si>
  <si>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</si>
  <si>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</si>
  <si>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</si>
  <si>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</si>
  <si>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</si>
  <si>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</si>
  <si>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</si>
  <si>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</si>
  <si>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</si>
  <si>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</si>
  <si>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</si>
  <si>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</si>
  <si>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</si>
  <si>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</si>
  <si>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</si>
  <si>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</si>
  <si>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</si>
  <si>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</si>
  <si>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</si>
  <si>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</si>
  <si>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</si>
  <si>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</si>
  <si>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</si>
  <si>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</si>
  <si>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</si>
  <si>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</si>
  <si>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</si>
  <si>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</si>
  <si>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</si>
  <si>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</si>
  <si>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</si>
  <si>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</si>
  <si>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</si>
  <si>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</si>
  <si>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</si>
  <si>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</si>
  <si>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</si>
  <si>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</si>
  <si>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</si>
  <si>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</si>
  <si>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</si>
  <si>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</si>
  <si>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</si>
  <si>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</si>
  <si>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</si>
  <si>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</si>
  <si>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</si>
  <si>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</si>
  <si>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</si>
  <si>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</si>
  <si>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</si>
  <si>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</si>
  <si>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</si>
  <si>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</si>
  <si>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</si>
  <si>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</si>
  <si>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</si>
  <si>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</si>
  <si>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</si>
  <si>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</si>
  <si>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</si>
  <si>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</si>
  <si>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</si>
  <si>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</si>
  <si>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</si>
  <si>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</si>
  <si>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</si>
  <si>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</si>
  <si>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</si>
  <si>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</si>
  <si>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</si>
  <si>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</si>
  <si>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</si>
  <si>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</si>
  <si>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</si>
  <si>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</si>
  <si>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</si>
  <si>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</si>
  <si>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</si>
  <si>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</si>
  <si>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</si>
  <si>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</si>
  <si>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</si>
  <si>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</si>
  <si>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</si>
  <si>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</si>
  <si>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</si>
  <si>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</si>
  <si>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</si>
  <si>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</si>
  <si>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</si>
  <si>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</si>
  <si>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</si>
  <si>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</si>
  <si>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</si>
  <si>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</si>
  <si>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</si>
  <si>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</si>
  <si>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</si>
  <si>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</si>
  <si>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</si>
  <si>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</si>
  <si>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</si>
  <si>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</si>
  <si>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</si>
  <si>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</si>
  <si>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</si>
  <si>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</si>
  <si>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</si>
  <si>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</si>
  <si>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</si>
  <si>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</si>
  <si>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</si>
  <si>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</si>
  <si>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</si>
  <si>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</si>
  <si>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</si>
  <si>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</si>
  <si>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</si>
  <si>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</si>
  <si>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</si>
  <si>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</si>
  <si>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</si>
  <si>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</si>
  <si>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</si>
  <si>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</si>
  <si>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</si>
  <si>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</si>
  <si>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</si>
  <si>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</si>
  <si>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</si>
  <si>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</si>
  <si>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</si>
  <si>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</si>
  <si>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</si>
  <si>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</si>
  <si>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</si>
  <si>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</si>
  <si>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</si>
  <si>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</si>
  <si>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</si>
  <si>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</si>
  <si>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</si>
  <si>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</si>
  <si>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</si>
  <si>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</si>
  <si>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</si>
  <si>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</si>
  <si>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</si>
  <si>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</si>
  <si>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</si>
  <si>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</si>
  <si>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</si>
  <si>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</si>
  <si>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</si>
  <si>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</si>
  <si>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</si>
  <si>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</si>
  <si>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</si>
  <si>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</si>
  <si>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</si>
  <si>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</si>
  <si>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</si>
  <si>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</si>
  <si>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</si>
  <si>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</si>
  <si>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</si>
  <si>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</si>
  <si>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</si>
  <si>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</si>
  <si>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</si>
  <si>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</si>
  <si>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</si>
  <si>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</si>
  <si>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</si>
  <si>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</si>
  <si>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</si>
  <si>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</si>
  <si>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</si>
  <si>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</si>
  <si>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</si>
  <si>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</si>
  <si>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</si>
  <si>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</si>
  <si>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</si>
  <si>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</si>
  <si>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</si>
  <si>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</si>
  <si>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</si>
  <si>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</si>
  <si>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</si>
  <si>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</si>
  <si>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</si>
  <si>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</si>
  <si>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</si>
  <si>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</si>
  <si>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</si>
  <si>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</si>
  <si>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</si>
  <si>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</si>
  <si>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</si>
  <si>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</si>
  <si>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</si>
  <si>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</si>
  <si>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</si>
  <si>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</si>
  <si>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</si>
  <si>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</si>
  <si>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</si>
  <si>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</si>
  <si>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</si>
  <si>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</si>
  <si>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</si>
  <si>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</si>
  <si>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</si>
  <si>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</si>
  <si>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</si>
  <si>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</si>
  <si>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</si>
  <si>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</si>
  <si>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</si>
  <si>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</si>
  <si>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</si>
  <si>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</si>
  <si>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</si>
  <si>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</si>
  <si>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</si>
  <si>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</si>
  <si>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</si>
  <si>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</si>
  <si>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</si>
  <si>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</si>
  <si>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</si>
  <si>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</si>
  <si>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</si>
  <si>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</si>
  <si>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</si>
  <si>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</si>
  <si>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</si>
  <si>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</si>
  <si>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</si>
  <si>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</si>
  <si>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</si>
  <si>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</si>
  <si>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</si>
  <si>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</si>
  <si>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</si>
  <si>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</si>
  <si>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</si>
  <si>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</si>
  <si>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</si>
  <si>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</si>
  <si>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</si>
  <si>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</si>
  <si>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</si>
  <si>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</si>
  <si>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</si>
  <si>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</si>
  <si>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</si>
  <si>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</si>
  <si>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</si>
  <si>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</si>
  <si>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</si>
  <si>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</si>
  <si>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</si>
  <si>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</si>
  <si>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</si>
  <si>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</si>
  <si>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</si>
  <si>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</si>
  <si>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</si>
  <si>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</si>
  <si>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</si>
  <si>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</si>
  <si>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</si>
  <si>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</si>
  <si>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</si>
  <si>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</si>
  <si>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</si>
  <si>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</si>
  <si>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</si>
  <si>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</si>
  <si>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</si>
  <si>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</si>
  <si>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</si>
  <si>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</si>
  <si>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</si>
  <si>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</si>
  <si>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</si>
  <si>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</si>
  <si>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</si>
  <si>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</si>
  <si>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</si>
  <si>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</si>
  <si>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</si>
  <si>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</si>
  <si>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</si>
  <si>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</si>
  <si>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</si>
  <si>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</si>
  <si>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</si>
  <si>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</si>
  <si>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</si>
  <si>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</si>
  <si>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</si>
  <si>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</si>
  <si>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</si>
  <si>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</si>
  <si>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</si>
  <si>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</si>
  <si>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</si>
  <si>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</si>
  <si>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</si>
  <si>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</si>
  <si>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</si>
  <si>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</si>
  <si>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</si>
  <si>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</si>
  <si>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</si>
  <si>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</si>
  <si>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</si>
  <si>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</si>
  <si>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</si>
  <si>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</si>
  <si>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</si>
  <si>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</si>
  <si>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</si>
  <si>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</si>
  <si>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</si>
  <si>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</si>
  <si>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</si>
  <si>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</si>
  <si>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</si>
  <si>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</si>
  <si>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</si>
  <si>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</si>
  <si>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</si>
  <si>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</si>
  <si>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</si>
  <si>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</si>
  <si>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</si>
  <si>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</si>
  <si>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</si>
  <si>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</si>
  <si>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</si>
  <si>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</si>
  <si>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</si>
  <si>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</si>
  <si>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</si>
  <si>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</si>
  <si>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</si>
  <si>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</si>
  <si>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</si>
  <si>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</si>
  <si>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</si>
  <si>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</si>
  <si>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</si>
  <si>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</si>
  <si>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</si>
  <si>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</si>
  <si>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</si>
  <si>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</si>
  <si>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</si>
  <si>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</si>
  <si>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</si>
  <si>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</si>
  <si>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</si>
  <si>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</si>
  <si>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</si>
  <si>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</si>
  <si>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</si>
  <si>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</si>
  <si>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</si>
  <si>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</si>
  <si>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</si>
  <si>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</si>
  <si>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</si>
  <si>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</si>
  <si>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</si>
  <si>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</si>
  <si>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</si>
  <si>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</si>
  <si>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</si>
  <si>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</si>
  <si>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</si>
  <si>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</si>
  <si>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</si>
  <si>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</si>
  <si>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</si>
  <si>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</si>
  <si>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</si>
  <si>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</si>
  <si>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</si>
  <si>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</si>
  <si>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</si>
  <si>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</si>
  <si>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</si>
  <si>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</si>
  <si>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</si>
  <si>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</si>
  <si>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</si>
  <si>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</si>
  <si>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</si>
  <si>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</si>
  <si>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</si>
  <si>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</si>
  <si>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</si>
  <si>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</si>
  <si>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</si>
  <si>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</si>
  <si>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</si>
  <si>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</si>
  <si>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</si>
  <si>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</si>
  <si>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</si>
  <si>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</si>
  <si>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</si>
  <si>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</si>
  <si>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</si>
  <si>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</si>
  <si>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</si>
  <si>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</si>
  <si>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</si>
  <si>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</si>
  <si>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</si>
  <si>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</si>
  <si>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</si>
  <si>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</si>
  <si>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</si>
  <si>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</si>
  <si>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</si>
  <si>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</si>
  <si>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</si>
  <si>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</si>
  <si>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</si>
  <si>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</si>
  <si>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</si>
  <si>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</si>
  <si>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</si>
  <si>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</si>
  <si>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</si>
  <si>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</si>
  <si>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</si>
  <si>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</si>
  <si>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</si>
  <si>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</si>
  <si>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</si>
  <si>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</si>
  <si>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</si>
  <si>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</si>
  <si>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</si>
  <si>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</si>
  <si>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</si>
  <si>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</si>
  <si>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</si>
  <si>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</si>
  <si>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</si>
  <si>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</si>
  <si>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</si>
  <si>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</si>
  <si>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</si>
  <si>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</si>
  <si>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</si>
  <si>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</si>
  <si>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</si>
  <si>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</si>
  <si>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</si>
  <si>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</si>
  <si>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</si>
  <si>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</si>
  <si>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</si>
  <si>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</si>
  <si>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</si>
  <si>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</si>
  <si>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</si>
  <si>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</si>
  <si>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</si>
  <si>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</si>
  <si>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</si>
  <si>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</si>
  <si>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</si>
  <si>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</si>
  <si>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</si>
  <si>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</si>
  <si>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</si>
  <si>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</si>
  <si>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</si>
  <si>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</si>
  <si>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</si>
  <si>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</si>
  <si>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</si>
  <si>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</si>
  <si>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</si>
  <si>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</si>
  <si>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</si>
  <si>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</si>
  <si>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</si>
  <si>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</si>
  <si>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</si>
  <si>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</si>
  <si>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</si>
  <si>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</si>
  <si>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</si>
  <si>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</si>
  <si>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</si>
  <si>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</si>
  <si>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</si>
  <si>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</si>
  <si>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</si>
  <si>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</si>
  <si>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</si>
  <si>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</si>
  <si>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</si>
  <si>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</si>
  <si>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</si>
  <si>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</si>
  <si>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</si>
  <si>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</si>
  <si>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</si>
  <si>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</si>
  <si>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</si>
  <si>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</si>
  <si>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</si>
  <si>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</si>
  <si>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</si>
  <si>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</si>
  <si>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</si>
  <si>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</si>
  <si>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</si>
  <si>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</si>
  <si>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</si>
  <si>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</si>
  <si>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</si>
  <si>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</si>
  <si>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</si>
  <si>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</si>
  <si>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</si>
  <si>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</si>
  <si>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</si>
  <si>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</si>
  <si>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</si>
  <si>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</si>
  <si>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</si>
  <si>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</si>
  <si>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</si>
  <si>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</si>
  <si>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</si>
  <si>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</si>
  <si>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</si>
  <si>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</si>
  <si>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</si>
  <si>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</si>
  <si>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</si>
  <si>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</si>
  <si>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</si>
  <si>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</si>
  <si>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</si>
  <si>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</si>
  <si>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</si>
  <si>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</si>
  <si>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</si>
  <si>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</si>
  <si>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</si>
  <si>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</si>
  <si>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</si>
  <si>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</si>
  <si>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</si>
  <si>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</si>
  <si>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</si>
  <si>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</si>
  <si>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</si>
  <si>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</si>
  <si>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</si>
  <si>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</si>
  <si>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</si>
  <si>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</si>
  <si>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</si>
  <si>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</si>
  <si>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</si>
  <si>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</si>
  <si>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</si>
  <si>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</si>
  <si>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</si>
  <si>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</si>
  <si>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</si>
  <si>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</si>
  <si>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</si>
  <si>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</si>
  <si>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</si>
  <si>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</si>
  <si>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</si>
  <si>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</si>
  <si>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</si>
  <si>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</si>
  <si>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</si>
  <si>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</si>
  <si>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</si>
  <si>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</si>
  <si>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</si>
  <si>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</si>
  <si>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</si>
  <si>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</si>
  <si>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</si>
  <si>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</si>
  <si>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</si>
  <si>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</si>
  <si>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</si>
  <si>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</si>
  <si>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</si>
  <si>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</si>
  <si>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</si>
  <si>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</si>
  <si>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</si>
  <si>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</si>
  <si>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</si>
  <si>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</si>
  <si>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</si>
  <si>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</si>
  <si>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</si>
  <si>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</si>
  <si>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</si>
  <si>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</si>
  <si>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</si>
  <si>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</si>
  <si>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</si>
  <si>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</si>
  <si>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</si>
  <si>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</si>
  <si>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</si>
  <si>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</si>
  <si>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</si>
  <si>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</si>
  <si>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</si>
  <si>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</si>
  <si>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</si>
  <si>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</si>
  <si>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</si>
  <si>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</si>
  <si>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</si>
  <si>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</si>
  <si>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</si>
  <si>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</si>
  <si>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</si>
  <si>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</si>
  <si>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</si>
  <si>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</si>
  <si>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</si>
  <si>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</si>
  <si>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</si>
  <si>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</si>
  <si>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</si>
  <si>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</si>
  <si>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</si>
  <si>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</si>
  <si>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</si>
  <si>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</si>
  <si>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</si>
  <si>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</si>
  <si>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</si>
  <si>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</si>
  <si>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</si>
  <si>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</si>
  <si>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</si>
  <si>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</si>
  <si>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</si>
  <si>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</si>
  <si>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</si>
  <si>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</si>
  <si>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</si>
  <si>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</si>
  <si>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</si>
  <si>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</si>
  <si>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</si>
  <si>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</si>
  <si>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</si>
  <si>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</si>
  <si>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</si>
  <si>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</si>
  <si>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</si>
  <si>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</si>
  <si>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</si>
  <si>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</si>
  <si>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</si>
  <si>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</si>
  <si>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</si>
  <si>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</si>
  <si>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</si>
  <si>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</si>
  <si>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</si>
  <si>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</si>
  <si>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</si>
  <si>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</si>
  <si>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</si>
  <si>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</si>
  <si>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</si>
  <si>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</si>
  <si>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</si>
  <si>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</si>
  <si>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</si>
  <si>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</si>
  <si>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</si>
  <si>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</si>
  <si>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</si>
  <si>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</si>
  <si>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</si>
  <si>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</si>
  <si>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</si>
  <si>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</si>
  <si>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</si>
  <si>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</si>
  <si>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</si>
  <si>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</si>
  <si>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</si>
  <si>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</si>
  <si>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</si>
  <si>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</si>
  <si>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</si>
  <si>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</si>
  <si>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</si>
  <si>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</si>
  <si>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</si>
  <si>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</si>
  <si>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</si>
  <si>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</si>
  <si>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</si>
  <si>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</si>
  <si>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</si>
  <si>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</si>
  <si>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</si>
  <si>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</si>
  <si>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</si>
  <si>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</si>
  <si>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</si>
  <si>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</si>
  <si>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</si>
  <si>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</si>
  <si>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</si>
  <si>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</si>
  <si>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</si>
  <si>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</si>
  <si>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</si>
  <si>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</si>
  <si>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</si>
  <si>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</si>
  <si>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</si>
  <si>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</si>
  <si>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</si>
  <si>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</si>
  <si>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</si>
  <si>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</si>
  <si>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</si>
  <si>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</si>
  <si>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</si>
  <si>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</si>
  <si>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</si>
  <si>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</si>
  <si>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</si>
  <si>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</si>
  <si>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</si>
  <si>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</si>
  <si>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</si>
  <si>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</si>
  <si>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</si>
  <si>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</si>
  <si>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</si>
  <si>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</si>
  <si>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</si>
  <si>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</si>
  <si>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</si>
  <si>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</si>
  <si>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</si>
  <si>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</si>
  <si>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</si>
  <si>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</si>
  <si>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</si>
  <si>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</si>
  <si>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</si>
  <si>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</si>
  <si>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</si>
  <si>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</si>
  <si>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</si>
  <si>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</si>
  <si>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</si>
  <si>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</si>
  <si>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</si>
  <si>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</si>
  <si>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</si>
  <si>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</si>
  <si>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</si>
  <si>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</si>
  <si>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</si>
  <si>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</si>
  <si>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</si>
  <si>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</si>
  <si>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</si>
  <si>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</si>
  <si>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</si>
  <si>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</si>
  <si>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</si>
  <si>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</si>
  <si>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</si>
  <si>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</si>
  <si>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</si>
  <si>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</si>
  <si>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</si>
  <si>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</si>
  <si>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</si>
  <si>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</si>
  <si>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</si>
  <si>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</si>
  <si>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</si>
  <si>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</si>
  <si>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</si>
  <si>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</si>
  <si>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</si>
  <si>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</si>
  <si>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</si>
  <si>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</si>
  <si>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</si>
  <si>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</si>
  <si>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</si>
  <si>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</si>
  <si>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</si>
  <si>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</si>
  <si>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</si>
  <si>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</si>
  <si>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</si>
  <si>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</si>
  <si>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</si>
  <si>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</si>
  <si>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</si>
  <si>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</si>
  <si>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</si>
  <si>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</si>
  <si>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</si>
  <si>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</si>
  <si>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</si>
  <si>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</si>
  <si>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</si>
  <si>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</si>
  <si>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</si>
  <si>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</si>
  <si>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</si>
  <si>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</si>
  <si>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</si>
  <si>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</si>
  <si>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</si>
  <si>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</si>
  <si>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</si>
  <si>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</si>
  <si>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</si>
  <si>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</si>
  <si>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</si>
  <si>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</si>
  <si>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</si>
  <si>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</si>
  <si>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</si>
  <si>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</si>
  <si>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</si>
  <si>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</si>
  <si>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</si>
  <si>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</si>
  <si>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</si>
  <si>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</si>
  <si>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</si>
  <si>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</si>
  <si>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</si>
  <si>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</si>
  <si>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</si>
  <si>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</si>
  <si>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</si>
  <si>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</si>
  <si>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</si>
  <si>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</si>
  <si>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</si>
  <si>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</si>
  <si>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</si>
  <si>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</si>
  <si>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</si>
  <si>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</si>
  <si>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</si>
  <si>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</si>
  <si>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</si>
  <si>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</si>
  <si>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</si>
  <si>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</si>
  <si>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</si>
  <si>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</si>
  <si>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</si>
  <si>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</si>
  <si>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</si>
  <si>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</si>
  <si>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</si>
  <si>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</si>
  <si>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</si>
  <si>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</si>
  <si>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</si>
  <si>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</si>
  <si>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</si>
  <si>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</si>
  <si>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</si>
  <si>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</si>
  <si>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</si>
  <si>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</si>
  <si>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</si>
  <si>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</si>
  <si>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</si>
  <si>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</si>
  <si>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</si>
  <si>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</si>
  <si>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</si>
  <si>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</si>
  <si>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</si>
  <si>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</si>
  <si>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</si>
  <si>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</si>
  <si>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</si>
  <si>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</si>
  <si>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</si>
  <si>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</si>
  <si>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</si>
  <si>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</si>
  <si>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</si>
  <si>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</si>
  <si>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</si>
  <si>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</si>
  <si>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</si>
  <si>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</si>
  <si>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</si>
  <si>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</si>
  <si>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</si>
  <si>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</si>
  <si>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</si>
  <si>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</si>
  <si>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</si>
  <si>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</si>
  <si>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</si>
  <si>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</si>
  <si>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</si>
  <si>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</si>
  <si>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</si>
  <si>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</si>
  <si>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</si>
  <si>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</si>
  <si>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</si>
  <si>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</si>
  <si>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</si>
  <si>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</si>
  <si>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</si>
  <si>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</si>
  <si>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</si>
  <si>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</si>
  <si>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</si>
  <si>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</si>
  <si>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</si>
  <si>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</si>
  <si>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</si>
  <si>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</si>
  <si>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</si>
  <si>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</si>
  <si>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</si>
  <si>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</si>
  <si>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</si>
  <si>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</si>
  <si>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</si>
  <si>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</si>
  <si>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</si>
  <si>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</si>
  <si>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</si>
  <si>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</si>
  <si>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</si>
  <si>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</si>
  <si>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</si>
  <si>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</si>
  <si>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</si>
  <si>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</si>
  <si>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</si>
  <si>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</si>
  <si>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</si>
  <si>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</si>
  <si>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</si>
  <si>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</si>
  <si>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</si>
  <si>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</si>
  <si>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</si>
  <si>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</si>
  <si>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</si>
  <si>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</si>
  <si>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</si>
  <si>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</si>
  <si>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</si>
  <si>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</si>
  <si>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</si>
  <si>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</si>
  <si>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</si>
  <si>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</si>
  <si>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</si>
  <si>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</si>
  <si>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</si>
  <si>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</si>
  <si>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</si>
  <si>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</si>
  <si>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</si>
  <si>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</si>
  <si>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</si>
  <si>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</si>
  <si>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</si>
  <si>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</si>
  <si>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</si>
  <si>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</si>
  <si>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</si>
  <si>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</si>
  <si>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</si>
  <si>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</si>
  <si>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</si>
  <si>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</si>
  <si>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</si>
  <si>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</si>
  <si>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</si>
  <si>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</si>
  <si>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</si>
  <si>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</si>
  <si>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</si>
  <si>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</si>
  <si>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</si>
  <si>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</si>
  <si>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</si>
  <si>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</si>
  <si>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</si>
  <si>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</si>
  <si>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</si>
  <si>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</si>
  <si>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</si>
  <si>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</si>
  <si>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</si>
  <si>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</si>
  <si>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</si>
  <si>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</si>
  <si>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</si>
  <si>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</si>
  <si>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</si>
  <si>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</si>
  <si>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</si>
  <si>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</si>
  <si>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</si>
  <si>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</si>
  <si>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</si>
  <si>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</si>
  <si>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</si>
  <si>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</si>
  <si>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</si>
  <si>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</si>
  <si>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</si>
  <si>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</si>
  <si>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</si>
  <si>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</si>
  <si>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</si>
  <si>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</si>
  <si>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</si>
  <si>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</si>
  <si>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</si>
  <si>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</si>
  <si>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</si>
  <si>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</si>
  <si>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</si>
  <si>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</si>
  <si>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</si>
  <si>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</si>
  <si>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</si>
  <si>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</si>
  <si>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</si>
  <si>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</si>
  <si>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</si>
  <si>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</si>
  <si>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</si>
  <si>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</si>
  <si>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</si>
  <si>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</si>
  <si>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</si>
  <si>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</si>
  <si>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</si>
  <si>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</si>
  <si>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</si>
  <si>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</si>
  <si>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</si>
  <si>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</si>
  <si>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</si>
  <si>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</si>
  <si>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</si>
  <si>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</si>
  <si>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</si>
  <si>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</si>
  <si>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</si>
  <si>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</si>
  <si>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</si>
  <si>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</si>
  <si>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</si>
  <si>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</si>
  <si>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</si>
  <si>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</si>
  <si>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</si>
  <si>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</si>
  <si>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</si>
  <si>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</si>
  <si>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</si>
  <si>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</si>
  <si>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</si>
  <si>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</si>
  <si>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</si>
  <si>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</si>
  <si>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</si>
  <si>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</si>
  <si>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</si>
  <si>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</si>
  <si>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</si>
  <si>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</si>
  <si>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</si>
  <si>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</si>
  <si>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</si>
  <si>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</si>
  <si>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</si>
  <si>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</si>
  <si>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</si>
  <si>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</si>
  <si>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</si>
  <si>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</si>
  <si>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</si>
  <si>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</si>
  <si>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</si>
  <si>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</si>
  <si>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</si>
  <si>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</si>
  <si>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</si>
  <si>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</si>
  <si>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</si>
  <si>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</si>
  <si>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</si>
  <si>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</si>
  <si>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</si>
  <si>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</si>
  <si>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</si>
  <si>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</si>
  <si>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</si>
  <si>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</si>
  <si>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</si>
  <si>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</si>
  <si>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</si>
  <si>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</si>
  <si>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</si>
  <si>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</si>
  <si>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</si>
  <si>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</si>
  <si>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</si>
  <si>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</si>
  <si>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</si>
  <si>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</si>
  <si>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</si>
  <si>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</si>
  <si>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</si>
  <si>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</si>
  <si>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</si>
  <si>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</si>
  <si>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</si>
  <si>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</si>
  <si>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</si>
  <si>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</si>
  <si>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</si>
  <si>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</si>
  <si>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</si>
  <si>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</si>
  <si>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</si>
  <si>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</si>
  <si>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</si>
  <si>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</si>
  <si>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</si>
  <si>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</si>
  <si>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</si>
  <si>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</si>
  <si>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</si>
  <si>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</si>
  <si>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</si>
  <si>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</si>
  <si>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</si>
  <si>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</si>
  <si>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</si>
  <si>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</si>
  <si>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</si>
  <si>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</si>
  <si>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</si>
  <si>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</si>
  <si>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</si>
  <si>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</si>
  <si>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</si>
  <si>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</si>
  <si>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</si>
  <si>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</si>
  <si>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</si>
  <si>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</si>
  <si>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</si>
  <si>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</si>
  <si>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</si>
  <si>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</si>
  <si>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</si>
  <si>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</si>
  <si>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</si>
  <si>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</si>
  <si>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</si>
  <si>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</si>
  <si>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</si>
  <si>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</si>
  <si>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</si>
  <si>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</si>
  <si>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</si>
  <si>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</si>
  <si>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</si>
  <si>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</si>
  <si>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</si>
  <si>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</si>
  <si>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</si>
  <si>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</si>
  <si>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</si>
  <si>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</si>
  <si>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</si>
  <si>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</si>
  <si>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</si>
  <si>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</si>
  <si>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</si>
  <si>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</si>
  <si>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</si>
  <si>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</si>
  <si>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</si>
  <si>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</si>
  <si>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</si>
  <si>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</si>
  <si>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</si>
  <si>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</si>
  <si>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</si>
  <si>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</si>
  <si>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</si>
  <si>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</si>
  <si>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</si>
  <si>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</si>
  <si>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</si>
  <si>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</si>
  <si>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</si>
  <si>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</si>
  <si>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</si>
  <si>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</si>
  <si>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</si>
  <si>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</si>
  <si>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</si>
  <si>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</si>
  <si>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</si>
  <si>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</si>
  <si>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</si>
  <si>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</si>
  <si>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</si>
  <si>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</si>
  <si>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</si>
  <si>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</si>
  <si>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</si>
  <si>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</si>
  <si>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</si>
  <si>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</si>
  <si>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</si>
  <si>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</si>
  <si>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</si>
  <si>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</si>
  <si>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</si>
  <si>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</si>
  <si>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</si>
  <si>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</si>
  <si>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</si>
  <si>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</si>
  <si>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</si>
  <si>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</si>
  <si>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</si>
  <si>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</si>
  <si>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</si>
  <si>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</si>
  <si>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</si>
  <si>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</si>
  <si>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</si>
  <si>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</si>
  <si>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</si>
  <si>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</si>
  <si>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</si>
  <si>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</si>
  <si>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</si>
  <si>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</si>
  <si>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</si>
  <si>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</si>
  <si>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</si>
  <si>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</si>
  <si>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</si>
  <si>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</si>
  <si>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</si>
  <si>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</si>
  <si>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</si>
  <si>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</si>
  <si>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</si>
  <si>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</si>
  <si>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</si>
  <si>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</si>
  <si>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</si>
  <si>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</si>
  <si>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</si>
  <si>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</si>
  <si>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</si>
  <si>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</si>
  <si>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</si>
  <si>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</si>
  <si>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</si>
  <si>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</si>
  <si>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</si>
  <si>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</si>
  <si>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</si>
  <si>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</si>
  <si>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</si>
  <si>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</si>
  <si>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</si>
  <si>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</si>
  <si>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</si>
  <si>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</si>
  <si>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</si>
  <si>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</si>
  <si>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</si>
  <si>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</si>
  <si>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</si>
  <si>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</si>
  <si>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</si>
  <si>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</si>
  <si>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</si>
  <si>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</si>
  <si>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</si>
  <si>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</si>
  <si>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</si>
  <si>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</si>
  <si>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</si>
  <si>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</si>
  <si>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</si>
  <si>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</si>
  <si>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</si>
  <si>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</si>
  <si>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</si>
  <si>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</si>
  <si>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</si>
  <si>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</si>
  <si>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</si>
  <si>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</si>
  <si>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</si>
  <si>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</si>
  <si>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</si>
  <si>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</si>
  <si>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</si>
  <si>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</si>
  <si>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</si>
  <si>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</si>
  <si>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</si>
  <si>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</si>
  <si>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</si>
  <si>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</si>
  <si>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</si>
  <si>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</si>
  <si>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</si>
  <si>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</si>
  <si>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</si>
  <si>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</si>
  <si>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</si>
  <si>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</si>
  <si>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</si>
  <si>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</si>
  <si>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</si>
  <si>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</si>
  <si>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</si>
  <si>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</si>
  <si>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</si>
  <si>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</si>
  <si>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</si>
  <si>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</si>
  <si>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</si>
  <si>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</si>
  <si>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</si>
  <si>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</si>
  <si>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</si>
  <si>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</si>
  <si>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</si>
  <si>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</si>
  <si>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</si>
  <si>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</si>
  <si>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</si>
  <si>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</si>
  <si>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</si>
  <si>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</si>
  <si>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</si>
  <si>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</si>
  <si>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</si>
  <si>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</si>
  <si>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</si>
  <si>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</si>
  <si>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</si>
  <si>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</si>
  <si>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</si>
  <si>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</si>
  <si>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</si>
  <si>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</si>
  <si>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</si>
  <si>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</si>
  <si>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</si>
  <si>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</si>
  <si>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</si>
  <si>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</si>
  <si>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</si>
  <si>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</si>
  <si>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</si>
  <si>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</si>
  <si>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</si>
  <si>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</si>
  <si>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</si>
  <si>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</si>
  <si>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</si>
  <si>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</si>
  <si>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</si>
  <si>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</si>
  <si>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</si>
  <si>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</si>
  <si>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</si>
  <si>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</si>
  <si>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</si>
  <si>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</si>
  <si>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</si>
  <si>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</si>
  <si>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</si>
  <si>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</si>
  <si>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</si>
  <si>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</si>
  <si>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</si>
  <si>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</si>
  <si>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</si>
  <si>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</si>
  <si>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</si>
  <si>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</si>
  <si>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</si>
  <si>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</si>
  <si>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</si>
  <si>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</si>
  <si>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</si>
  <si>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</si>
  <si>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</si>
  <si>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</si>
  <si>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</si>
  <si>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</si>
  <si>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</si>
  <si>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</si>
  <si>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</si>
  <si>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</si>
  <si>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</si>
  <si>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</si>
  <si>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</si>
  <si>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</si>
  <si>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</si>
  <si>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</si>
  <si>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</si>
  <si>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</si>
  <si>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</si>
  <si>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</si>
  <si>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</si>
  <si>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</si>
  <si>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</si>
  <si>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</si>
  <si>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</si>
  <si>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</si>
  <si>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</si>
  <si>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</si>
  <si>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</si>
  <si>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</si>
  <si>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</si>
  <si>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</si>
  <si>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</si>
  <si>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</si>
  <si>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</si>
  <si>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</si>
  <si>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</si>
  <si>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</si>
  <si>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</si>
  <si>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</si>
  <si>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</si>
  <si>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</si>
  <si>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</si>
  <si>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</si>
  <si>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</si>
  <si>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</si>
  <si>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</si>
  <si>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</si>
  <si>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</si>
  <si>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</si>
  <si>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</si>
  <si>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</si>
  <si>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</si>
  <si>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</si>
  <si>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</si>
  <si>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</si>
  <si>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</si>
  <si>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</si>
  <si>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</si>
  <si>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</si>
  <si>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</si>
  <si>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</si>
  <si>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</si>
  <si>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</si>
  <si>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</si>
  <si>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</si>
  <si>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</si>
  <si>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</si>
  <si>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</si>
  <si>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</si>
  <si>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</si>
  <si>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</si>
  <si>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</si>
  <si>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</si>
  <si>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</si>
  <si>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</si>
  <si>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</si>
  <si>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</si>
  <si>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</si>
  <si>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</si>
  <si>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</si>
  <si>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</si>
  <si>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</si>
  <si>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</si>
  <si>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</si>
  <si>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</si>
  <si>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</si>
  <si>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</si>
  <si>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</si>
  <si>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</si>
  <si>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</si>
  <si>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</si>
  <si>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</si>
  <si>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</si>
  <si>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</si>
  <si>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</si>
  <si>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</si>
  <si>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</si>
  <si>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</si>
  <si>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</si>
  <si>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</si>
  <si>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</si>
  <si>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</si>
  <si>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</si>
  <si>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</si>
  <si>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</si>
  <si>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</si>
  <si>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</si>
  <si>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</si>
  <si>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</si>
  <si>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</si>
  <si>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</si>
  <si>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</si>
  <si>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</si>
  <si>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</si>
  <si>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</si>
  <si>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</si>
  <si>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</si>
  <si>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</si>
  <si>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</si>
  <si>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</si>
  <si>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</si>
  <si>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</si>
  <si>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</si>
  <si>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</si>
  <si>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</si>
  <si>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</si>
  <si>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</si>
  <si>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</si>
  <si>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</si>
  <si>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</si>
  <si>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</si>
  <si>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</si>
  <si>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</si>
  <si>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</si>
  <si>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</si>
  <si>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</si>
  <si>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</si>
  <si>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</si>
  <si>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</si>
  <si>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</si>
  <si>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</si>
  <si>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</si>
  <si>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</si>
  <si>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</si>
  <si>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</si>
  <si>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</si>
  <si>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</si>
  <si>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</si>
  <si>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</si>
  <si>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</si>
  <si>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</si>
  <si>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</si>
  <si>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</si>
  <si>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</si>
  <si>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</si>
  <si>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</si>
  <si>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</si>
  <si>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</si>
  <si>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</si>
  <si>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</si>
  <si>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</si>
  <si>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</si>
  <si>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</si>
  <si>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</si>
  <si>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</si>
  <si>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</si>
  <si>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</si>
  <si>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</si>
  <si>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</si>
  <si>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</si>
  <si>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</si>
  <si>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</si>
  <si>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</si>
  <si>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</si>
  <si>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</si>
  <si>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</si>
  <si>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</si>
  <si>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</si>
  <si>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</si>
  <si>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</si>
  <si>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</si>
  <si>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</si>
  <si>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</si>
  <si>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</si>
  <si>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</si>
  <si>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</si>
  <si>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</si>
  <si>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</si>
  <si>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</si>
  <si>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</si>
  <si>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</si>
  <si>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</si>
  <si>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</si>
  <si>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</si>
  <si>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</si>
  <si>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</si>
  <si>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</si>
  <si>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</si>
  <si>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</si>
  <si>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</si>
  <si>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</si>
  <si>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</si>
  <si>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</si>
  <si>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</si>
  <si>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</si>
  <si>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</si>
  <si>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</si>
  <si>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</si>
  <si>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</si>
  <si>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</si>
  <si>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</si>
  <si>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</si>
  <si>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</si>
  <si>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</si>
  <si>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</si>
  <si>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</si>
  <si>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</si>
  <si>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</si>
  <si>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</si>
  <si>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</si>
  <si>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</si>
  <si>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</si>
  <si>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</si>
  <si>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</si>
  <si>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</si>
  <si>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</si>
  <si>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</si>
  <si>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</si>
  <si>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</si>
  <si>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</si>
  <si>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</si>
  <si>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</si>
  <si>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</si>
  <si>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</si>
  <si>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</si>
  <si>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</si>
  <si>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</si>
  <si>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</si>
  <si>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</si>
  <si>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</si>
  <si>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</si>
  <si>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</si>
  <si>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</si>
  <si>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</si>
  <si>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</si>
  <si>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</si>
  <si>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</si>
  <si>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</si>
  <si>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</si>
  <si>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</si>
  <si>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</si>
  <si>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</si>
  <si>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</si>
  <si>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</si>
  <si>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</si>
  <si>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</si>
  <si>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</si>
  <si>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</si>
  <si>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</si>
  <si>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</si>
  <si>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</si>
  <si>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</si>
  <si>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</si>
  <si>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</si>
  <si>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</si>
  <si>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</si>
  <si>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</si>
  <si>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</si>
  <si>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</si>
  <si>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</si>
  <si>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</si>
  <si>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</si>
  <si>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</si>
  <si>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</si>
  <si>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</si>
  <si>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</si>
  <si>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</si>
  <si>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</si>
  <si>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</si>
  <si>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</si>
  <si>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</si>
  <si>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</si>
  <si>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</si>
  <si>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</si>
  <si>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</si>
  <si>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</si>
  <si>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</si>
  <si>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</si>
  <si>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</si>
  <si>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</si>
  <si>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</si>
  <si>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</si>
  <si>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</si>
  <si>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</si>
  <si>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</si>
  <si>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</si>
  <si>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</si>
  <si>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</si>
  <si>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</si>
  <si>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</si>
  <si>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</si>
  <si>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</si>
  <si>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</si>
  <si>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</si>
  <si>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</si>
  <si>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</si>
  <si>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</si>
  <si>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</si>
  <si>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</si>
  <si>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</si>
  <si>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</si>
  <si>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</si>
  <si>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</si>
  <si>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</si>
  <si>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</si>
  <si>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</si>
  <si>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</si>
  <si>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</si>
  <si>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</si>
  <si>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</si>
  <si>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</si>
  <si>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</si>
  <si>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</si>
  <si>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</si>
  <si>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</si>
  <si>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</si>
  <si>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</si>
  <si>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</si>
  <si>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</si>
  <si>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</si>
  <si>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</si>
  <si>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</si>
  <si>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</si>
  <si>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</si>
  <si>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</si>
  <si>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</si>
  <si>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</si>
  <si>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</si>
  <si>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</si>
  <si>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</si>
  <si>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</si>
  <si>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</si>
  <si>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</si>
  <si>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</si>
  <si>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</si>
  <si>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</si>
  <si>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</si>
  <si>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</si>
  <si>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</si>
  <si>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</si>
  <si>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</si>
  <si>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</si>
  <si>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</si>
  <si>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</si>
  <si>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</si>
  <si>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</si>
  <si>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</si>
  <si>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</si>
  <si>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</si>
  <si>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</si>
  <si>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</si>
  <si>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</si>
  <si>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</si>
  <si>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</si>
  <si>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</si>
  <si>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</si>
  <si>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</si>
  <si>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</si>
  <si>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</si>
  <si>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</si>
  <si>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</si>
  <si>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</si>
  <si>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</si>
  <si>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</si>
  <si>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</si>
  <si>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</si>
  <si>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</si>
  <si>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</si>
  <si>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</si>
  <si>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</si>
  <si>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</si>
  <si>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</si>
  <si>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</si>
  <si>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</si>
  <si>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</si>
  <si>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</si>
  <si>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</si>
  <si>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</si>
  <si>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</si>
  <si>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</si>
  <si>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</si>
  <si>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</si>
  <si>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</si>
  <si>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</si>
  <si>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</si>
  <si>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</si>
  <si>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</si>
  <si>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</si>
  <si>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</si>
  <si>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</si>
  <si>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</si>
  <si>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</si>
  <si>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</si>
  <si>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</si>
  <si>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</si>
  <si>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</si>
  <si>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</si>
  <si>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</si>
  <si>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</si>
  <si>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</si>
  <si>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</si>
  <si>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</si>
  <si>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</si>
  <si>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</si>
  <si>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</si>
  <si>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</si>
  <si>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</si>
  <si>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</si>
  <si>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</si>
  <si>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</si>
  <si>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</si>
  <si>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</si>
  <si>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</si>
  <si>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</si>
  <si>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</si>
  <si>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</si>
  <si>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</si>
  <si>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</si>
  <si>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</si>
  <si>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</si>
  <si>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</si>
  <si>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</si>
  <si>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</si>
  <si>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</si>
  <si>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</si>
  <si>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</si>
  <si>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</si>
  <si>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</si>
  <si>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</si>
  <si>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</si>
  <si>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</si>
  <si>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</si>
  <si>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</si>
  <si>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</si>
  <si>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</si>
  <si>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</si>
  <si>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</si>
  <si>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</si>
  <si>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</si>
  <si>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</si>
  <si>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</si>
  <si>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</si>
  <si>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</si>
  <si>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</si>
  <si>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</si>
  <si>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</si>
  <si>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</si>
  <si>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</si>
  <si>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</si>
  <si>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</si>
  <si>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</si>
  <si>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</si>
  <si>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</si>
  <si>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</si>
  <si>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</si>
  <si>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</si>
  <si>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</si>
  <si>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</si>
  <si>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</si>
  <si>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</si>
  <si>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</si>
  <si>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</si>
  <si>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</si>
  <si>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</si>
  <si>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</si>
  <si>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</si>
  <si>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</si>
  <si>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</si>
  <si>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</si>
  <si>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</si>
  <si>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</si>
  <si>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</si>
  <si>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</si>
  <si>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</si>
  <si>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</si>
  <si>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</si>
  <si>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</si>
  <si>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</si>
  <si>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</si>
  <si>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</si>
  <si>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</si>
  <si>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</si>
  <si>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</si>
  <si>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</si>
  <si>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</si>
  <si>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</si>
  <si>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</si>
  <si>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</si>
  <si>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</si>
  <si>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</si>
  <si>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</si>
  <si>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</si>
  <si>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</si>
  <si>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</si>
  <si>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</si>
  <si>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</si>
  <si>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</si>
  <si>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</si>
  <si>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</si>
  <si>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</si>
  <si>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</si>
  <si>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</si>
  <si>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</si>
  <si>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</si>
  <si>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</si>
  <si>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</si>
  <si>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</si>
  <si>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</si>
  <si>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</si>
  <si>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</si>
  <si>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</si>
  <si>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</si>
  <si>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</si>
  <si>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</si>
  <si>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</si>
  <si>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</si>
  <si>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</si>
  <si>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</si>
  <si>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</si>
  <si>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</si>
  <si>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</si>
  <si>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</si>
  <si>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</si>
  <si>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</si>
  <si>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</si>
  <si>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</si>
  <si>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</si>
  <si>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</si>
  <si>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</si>
  <si>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</si>
  <si>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</si>
  <si>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</si>
  <si>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</si>
  <si>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</si>
  <si>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</si>
  <si>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</si>
  <si>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</si>
  <si>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</si>
  <si>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</si>
  <si>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</si>
  <si>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</si>
  <si>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</si>
  <si>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</si>
  <si>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</si>
  <si>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</si>
  <si>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</si>
  <si>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</si>
  <si>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</si>
  <si>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</si>
  <si>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</si>
  <si>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</si>
  <si>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</si>
  <si>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</si>
  <si>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</si>
  <si>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</si>
  <si>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</si>
  <si>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</si>
  <si>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</si>
  <si>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</si>
  <si>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</si>
  <si>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</si>
  <si>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</si>
  <si>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</si>
  <si>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</si>
  <si>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</si>
  <si>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</si>
  <si>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</si>
  <si>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</si>
  <si>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</si>
  <si>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</si>
  <si>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</si>
  <si>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</si>
  <si>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</si>
  <si>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</si>
  <si>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</si>
  <si>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</si>
  <si>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</si>
  <si>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</si>
  <si>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</si>
  <si>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</si>
  <si>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</si>
  <si>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</si>
  <si>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</si>
  <si>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</si>
  <si>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</si>
  <si>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</si>
  <si>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</si>
  <si>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</si>
  <si>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</si>
  <si>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</si>
  <si>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</si>
  <si>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</si>
  <si>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</si>
  <si>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</si>
  <si>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</si>
  <si>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</si>
  <si>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</si>
  <si>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</si>
  <si>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</si>
  <si>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</si>
  <si>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</si>
  <si>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</si>
  <si>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</si>
  <si>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</si>
  <si>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</si>
  <si>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</si>
  <si>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</si>
  <si>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</si>
  <si>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</si>
  <si>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</si>
  <si>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</si>
  <si>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</si>
  <si>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</si>
  <si>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</si>
  <si>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</si>
  <si>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</si>
  <si>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</si>
  <si>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</si>
  <si>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</si>
  <si>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</si>
  <si>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</si>
  <si>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</si>
  <si>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</si>
  <si>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</si>
  <si>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</si>
  <si>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</si>
  <si>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</si>
  <si>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</si>
  <si>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</si>
  <si>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</si>
  <si>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</si>
  <si>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</si>
  <si>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</si>
  <si>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</si>
  <si>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</si>
  <si>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</si>
  <si>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</si>
  <si>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</si>
  <si>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</si>
  <si>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</si>
  <si>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</si>
  <si>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</si>
  <si>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</si>
  <si>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</si>
  <si>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</si>
  <si>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</si>
  <si>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</si>
  <si>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</si>
  <si>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</si>
  <si>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</si>
  <si>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</si>
  <si>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</si>
  <si>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</si>
  <si>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</si>
  <si>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</si>
  <si>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</si>
  <si>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</si>
  <si>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</si>
  <si>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</si>
  <si>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</si>
  <si>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</si>
  <si>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</si>
  <si>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</si>
  <si>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</si>
  <si>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</si>
  <si>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</si>
  <si>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</si>
  <si>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</si>
  <si>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</si>
  <si>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</si>
  <si>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</si>
  <si>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</si>
  <si>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</si>
  <si>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</si>
  <si>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</si>
  <si>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</si>
  <si>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</si>
  <si>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</si>
  <si>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</si>
  <si>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</si>
  <si>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</si>
  <si>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</si>
  <si>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</si>
  <si>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</si>
  <si>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</si>
  <si>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</si>
  <si>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</si>
  <si>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</si>
  <si>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</si>
  <si>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</si>
  <si>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</si>
  <si>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</si>
  <si>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</si>
  <si>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</si>
  <si>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</si>
  <si>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</si>
  <si>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</si>
  <si>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</si>
  <si>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</si>
  <si>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</si>
  <si>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</si>
  <si>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</si>
  <si>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</si>
  <si>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</si>
  <si>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</si>
  <si>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</si>
  <si>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</si>
  <si>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</si>
  <si>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</si>
  <si>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</si>
  <si>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</si>
  <si>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</si>
  <si>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</si>
  <si>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</si>
  <si>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</si>
  <si>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</si>
  <si>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</si>
  <si>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</si>
  <si>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</si>
  <si>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</si>
  <si>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</si>
  <si>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</si>
  <si>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</si>
  <si>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</si>
  <si>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</si>
  <si>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</si>
  <si>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</si>
  <si>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</si>
  <si>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</si>
  <si>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</si>
  <si>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</si>
  <si>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</si>
  <si>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</si>
  <si>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</si>
  <si>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</si>
  <si>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</si>
  <si>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</si>
  <si>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</si>
  <si>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</si>
  <si>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</si>
  <si>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</si>
  <si>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</si>
  <si>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</si>
  <si>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</si>
  <si>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</si>
  <si>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</si>
  <si>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</si>
  <si>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</si>
  <si>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</si>
  <si>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</si>
  <si>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</si>
  <si>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</si>
  <si>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</si>
  <si>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</si>
  <si>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</si>
  <si>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</si>
  <si>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</si>
  <si>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</si>
  <si>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</si>
  <si>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</si>
  <si>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</si>
  <si>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</si>
  <si>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</si>
  <si>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</si>
  <si>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</si>
  <si>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</si>
  <si>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</si>
  <si>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</si>
  <si>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</si>
  <si>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</si>
  <si>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</si>
  <si>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</si>
  <si>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</si>
  <si>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</si>
  <si>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</si>
  <si>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</si>
  <si>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</si>
  <si>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</si>
  <si>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</si>
  <si>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</si>
  <si>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</si>
  <si>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</si>
  <si>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</si>
  <si>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</si>
  <si>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</si>
  <si>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</si>
  <si>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</si>
  <si>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</si>
  <si>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</si>
  <si>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</si>
  <si>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</si>
  <si>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</si>
  <si>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</si>
  <si>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</si>
  <si>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</si>
  <si>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</si>
  <si>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</si>
  <si>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</si>
  <si>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</si>
  <si>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</si>
  <si>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</si>
  <si>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</si>
  <si>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</si>
  <si>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</si>
  <si>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</si>
  <si>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</si>
  <si>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</si>
  <si>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</si>
  <si>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</si>
  <si>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</si>
  <si>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</si>
  <si>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</si>
  <si>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</si>
  <si>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</si>
  <si>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</si>
  <si>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</si>
  <si>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</si>
  <si>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</si>
  <si>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</si>
  <si>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</si>
  <si>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</si>
  <si>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</si>
  <si>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</si>
  <si>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</si>
  <si>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</si>
  <si>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</si>
  <si>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</si>
  <si>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</si>
  <si>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</si>
  <si>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</si>
  <si>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</si>
  <si>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</si>
  <si>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</si>
  <si>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</si>
  <si>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</si>
  <si>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</si>
  <si>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</si>
  <si>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</si>
  <si>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</si>
  <si>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</si>
  <si>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</si>
  <si>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</si>
  <si>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</si>
  <si>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</si>
  <si>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</si>
  <si>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</si>
  <si>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</si>
  <si>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</si>
  <si>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</si>
  <si>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</si>
  <si>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</si>
  <si>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</si>
  <si>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</si>
  <si>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</si>
  <si>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</si>
  <si>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</si>
  <si>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</si>
  <si>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</si>
  <si>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</si>
  <si>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</si>
  <si>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</si>
  <si>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</si>
  <si>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</si>
  <si>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</si>
  <si>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</si>
  <si>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</si>
  <si>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</si>
  <si>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</si>
  <si>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</si>
  <si>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</si>
  <si>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</si>
  <si>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</si>
  <si>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</si>
  <si>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</si>
  <si>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</si>
  <si>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</si>
  <si>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</si>
  <si>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</si>
  <si>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</si>
  <si>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</si>
  <si>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</si>
  <si>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</si>
  <si>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</si>
  <si>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</si>
  <si>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</si>
  <si>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</si>
  <si>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</si>
  <si>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</si>
  <si>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</si>
  <si>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</si>
  <si>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</si>
  <si>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</si>
  <si>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</si>
  <si>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</si>
  <si>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</si>
  <si>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</si>
  <si>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</si>
  <si>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</si>
  <si>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</si>
  <si>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</si>
  <si>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</si>
  <si>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</si>
  <si>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</si>
  <si>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</si>
  <si>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</si>
  <si>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</si>
  <si>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</si>
  <si>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</si>
  <si>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</si>
  <si>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</si>
  <si>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</si>
  <si>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</si>
  <si>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</si>
  <si>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</si>
  <si>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</si>
  <si>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</si>
  <si>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</si>
  <si>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</si>
  <si>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</si>
  <si>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</si>
  <si>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</si>
  <si>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</si>
  <si>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</si>
  <si>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</si>
  <si>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</si>
  <si>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</si>
  <si>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</si>
  <si>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</si>
  <si>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</si>
  <si>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</si>
  <si>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</si>
  <si>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</si>
  <si>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</si>
  <si>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</si>
  <si>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</si>
  <si>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</si>
  <si>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</si>
  <si>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</si>
  <si>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</si>
  <si>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</si>
  <si>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</si>
  <si>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</si>
  <si>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</si>
  <si>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</si>
  <si>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</si>
  <si>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</si>
  <si>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</si>
  <si>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</si>
  <si>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</si>
  <si>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</si>
  <si>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</si>
  <si>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</si>
  <si>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</si>
  <si>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</si>
  <si>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</si>
  <si>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</si>
  <si>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</si>
  <si>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</si>
  <si>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</si>
  <si>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</si>
  <si>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</si>
  <si>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</si>
  <si>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</si>
  <si>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</si>
  <si>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</si>
  <si>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</si>
  <si>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</si>
  <si>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</si>
  <si>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</si>
  <si>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</si>
  <si>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</si>
  <si>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</si>
  <si>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</si>
  <si>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</si>
  <si>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</si>
  <si>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</si>
  <si>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</si>
  <si>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</si>
  <si>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</si>
  <si>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</si>
  <si>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</si>
  <si>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</si>
  <si>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</si>
  <si>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</si>
  <si>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</si>
  <si>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</si>
  <si>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</si>
  <si>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</si>
  <si>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</si>
  <si>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</si>
  <si>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</si>
  <si>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</si>
  <si>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</si>
  <si>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</si>
  <si>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</si>
  <si>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</si>
  <si>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</si>
  <si>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</si>
  <si>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</si>
  <si>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</si>
  <si>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</si>
  <si>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</si>
  <si>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</si>
  <si>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</si>
  <si>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</si>
  <si>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</si>
  <si>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</si>
  <si>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</si>
  <si>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</si>
  <si>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</si>
  <si>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</si>
  <si>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</si>
  <si>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</si>
  <si>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</si>
  <si>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</si>
  <si>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</si>
  <si>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</si>
  <si>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</si>
  <si>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</si>
  <si>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</si>
  <si>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</si>
  <si>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</si>
  <si>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</si>
  <si>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</si>
  <si>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</si>
  <si>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</si>
  <si>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</si>
  <si>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</si>
  <si>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</si>
  <si>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</si>
  <si>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</si>
  <si>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</si>
  <si>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</si>
  <si>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</si>
  <si>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</si>
  <si>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</si>
  <si>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</si>
  <si>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</si>
  <si>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</si>
  <si>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</si>
  <si>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</si>
  <si>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</si>
  <si>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</si>
  <si>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</si>
  <si>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</si>
  <si>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</si>
  <si>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</si>
  <si>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</si>
  <si>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</si>
  <si>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</si>
  <si>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</si>
  <si>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</si>
  <si>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</si>
  <si>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</si>
  <si>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</si>
  <si>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</si>
  <si>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</si>
  <si>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</si>
  <si>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</si>
  <si>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</si>
  <si>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</si>
  <si>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</si>
  <si>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</si>
  <si>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</si>
  <si>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</si>
  <si>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</si>
  <si>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</si>
  <si>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</si>
  <si>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</si>
  <si>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</si>
  <si>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</si>
  <si>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</si>
  <si>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</si>
  <si>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</si>
  <si>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</si>
  <si>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</si>
  <si>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</si>
  <si>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</si>
  <si>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</si>
  <si>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</si>
  <si>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</si>
  <si>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</si>
  <si>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</si>
  <si>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</si>
  <si>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</si>
  <si>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</si>
  <si>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</si>
  <si>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</si>
  <si>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</si>
  <si>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</si>
  <si>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</si>
  <si>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</si>
  <si>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</si>
  <si>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</si>
  <si>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</si>
  <si>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</si>
  <si>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</si>
  <si>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</si>
  <si>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</si>
  <si>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</si>
  <si>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</si>
  <si>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</si>
  <si>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</si>
  <si>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</si>
  <si>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</si>
  <si>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</si>
  <si>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</si>
  <si>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</si>
  <si>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</si>
  <si>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</si>
  <si>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</si>
  <si>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</si>
  <si>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</si>
  <si>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</si>
  <si>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</si>
  <si>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</si>
  <si>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</si>
  <si>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</si>
  <si>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</si>
  <si>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</si>
  <si>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</si>
  <si>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</si>
  <si>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</si>
  <si>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</si>
  <si>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</si>
  <si>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</si>
  <si>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</si>
  <si>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</si>
  <si>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</si>
  <si>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</si>
  <si>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</si>
  <si>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</si>
  <si>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</si>
  <si>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</si>
  <si>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</si>
  <si>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</si>
  <si>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</si>
  <si>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</si>
  <si>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</si>
  <si>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</si>
  <si>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</si>
  <si>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</si>
  <si>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</si>
  <si>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</si>
  <si>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</si>
  <si>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</si>
  <si>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</si>
  <si>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</si>
  <si>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</si>
  <si>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</si>
  <si>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</si>
  <si>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</si>
  <si>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</si>
  <si>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</si>
  <si>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</si>
  <si>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</si>
  <si>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</si>
  <si>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</si>
  <si>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</si>
  <si>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</si>
  <si>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</si>
  <si>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</si>
  <si>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</si>
  <si>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</si>
  <si>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</si>
  <si>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</si>
  <si>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</si>
  <si>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</si>
  <si>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</si>
  <si>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</si>
  <si>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</si>
  <si>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</si>
  <si>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</si>
  <si>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</si>
  <si>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</si>
  <si>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</si>
  <si>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</si>
  <si>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</si>
  <si>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</si>
  <si>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</si>
  <si>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</si>
  <si>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</si>
  <si>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</si>
  <si>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</si>
  <si>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</si>
  <si>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</si>
  <si>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</si>
  <si>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</si>
  <si>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</si>
  <si>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</si>
  <si>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</si>
  <si>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</si>
  <si>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</si>
  <si>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</si>
  <si>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</si>
  <si>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</si>
  <si>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</si>
  <si>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</si>
  <si>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</si>
  <si>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</si>
  <si>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</si>
  <si>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</si>
  <si>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</si>
  <si>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</si>
  <si>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</si>
  <si>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</si>
  <si>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</si>
  <si>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</si>
  <si>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</si>
  <si>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</si>
  <si>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</si>
  <si>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</si>
  <si>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</si>
  <si>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</si>
  <si>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</si>
  <si>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</si>
  <si>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</si>
  <si>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</si>
  <si>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</si>
  <si>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</si>
  <si>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</si>
  <si>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</si>
  <si>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</si>
  <si>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</si>
  <si>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</si>
  <si>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</si>
  <si>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</si>
  <si>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</si>
  <si>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</si>
  <si>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</si>
  <si>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</si>
  <si>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</si>
  <si>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</si>
  <si>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</si>
  <si>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</si>
  <si>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</si>
  <si>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</si>
  <si>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</si>
  <si>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</si>
  <si>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</si>
  <si>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</si>
  <si>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</si>
  <si>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</si>
  <si>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</si>
  <si>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</si>
  <si>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</si>
  <si>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</si>
  <si>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</si>
  <si>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</si>
  <si>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</si>
  <si>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</si>
  <si>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</si>
  <si>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</si>
  <si>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</si>
  <si>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</si>
  <si>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</si>
  <si>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</si>
  <si>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</si>
  <si>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</si>
  <si>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</si>
  <si>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</si>
  <si>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</si>
  <si>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</si>
  <si>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</si>
  <si>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</si>
  <si>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</si>
  <si>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</si>
  <si>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</si>
  <si>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</si>
  <si>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</si>
  <si>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</si>
  <si>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</si>
  <si>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</si>
  <si>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</si>
  <si>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</si>
  <si>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</si>
  <si>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</si>
  <si>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</si>
  <si>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</si>
  <si>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</si>
  <si>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</si>
  <si>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</si>
  <si>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</si>
  <si>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</si>
  <si>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</si>
  <si>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</si>
  <si>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</si>
  <si>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</si>
  <si>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</si>
  <si>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</si>
  <si>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</si>
  <si>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</si>
  <si>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</si>
  <si>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</si>
  <si>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</si>
  <si>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</si>
  <si>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</si>
  <si>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</si>
  <si>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</si>
  <si>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</si>
  <si>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</si>
  <si>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</si>
  <si>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</si>
  <si>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</si>
  <si>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</si>
  <si>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</si>
  <si>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</si>
  <si>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</si>
  <si>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</si>
  <si>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</si>
  <si>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</si>
  <si>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</si>
  <si>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</si>
  <si>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</si>
  <si>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</si>
  <si>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</si>
  <si>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</si>
  <si>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</si>
  <si>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</si>
  <si>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</si>
  <si>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</si>
  <si>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</si>
  <si>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</si>
  <si>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</si>
  <si>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</si>
  <si>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</si>
  <si>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</si>
  <si>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</si>
  <si>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</si>
  <si>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</si>
  <si>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</si>
  <si>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</si>
  <si>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</si>
  <si>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</si>
  <si>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</si>
  <si>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</si>
  <si>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</si>
  <si>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</si>
  <si>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</si>
  <si>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</si>
  <si>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</si>
  <si>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</si>
  <si>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</si>
  <si>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</si>
  <si>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</si>
  <si>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</si>
  <si>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</si>
  <si>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</si>
  <si>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</si>
  <si>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</si>
  <si>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</si>
  <si>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</si>
  <si>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</si>
  <si>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</si>
  <si>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</si>
  <si>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</si>
  <si>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</si>
  <si>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</si>
  <si>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</si>
  <si>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</si>
  <si>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</si>
  <si>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</si>
  <si>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</si>
  <si>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</si>
  <si>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</si>
  <si>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</si>
  <si>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</si>
  <si>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</si>
  <si>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</si>
  <si>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</si>
  <si>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</si>
  <si>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</si>
  <si>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</si>
  <si>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</si>
  <si>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</si>
  <si>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</si>
  <si>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</si>
  <si>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</si>
  <si>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</si>
  <si>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</si>
  <si>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</si>
  <si>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</si>
  <si>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</si>
  <si>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</si>
  <si>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</si>
  <si>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</si>
  <si>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</si>
  <si>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</si>
  <si>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</si>
  <si>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</si>
  <si>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</si>
  <si>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</si>
  <si>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</si>
  <si>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</si>
  <si>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</si>
  <si>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</si>
  <si>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</si>
  <si>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</si>
  <si>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</si>
  <si>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</si>
  <si>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</si>
  <si>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</si>
  <si>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</si>
  <si>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</si>
  <si>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</si>
  <si>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</si>
  <si>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</si>
  <si>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</si>
  <si>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</si>
  <si>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</si>
  <si>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</si>
  <si>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</si>
  <si>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</si>
  <si>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</si>
  <si>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</si>
  <si>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</si>
  <si>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</si>
  <si>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</si>
  <si>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</si>
  <si>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</si>
  <si>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</si>
  <si>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</si>
  <si>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</si>
  <si>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</si>
  <si>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</si>
  <si>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</si>
  <si>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</si>
  <si>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</si>
  <si>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</si>
  <si>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</si>
  <si>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</si>
  <si>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</si>
  <si>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</si>
  <si>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</si>
  <si>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</si>
  <si>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</si>
  <si>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</si>
  <si>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</si>
  <si>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</si>
  <si>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</si>
  <si>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</si>
  <si>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</si>
  <si>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</si>
  <si>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</si>
  <si>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</si>
  <si>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</si>
  <si>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</si>
  <si>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</si>
  <si>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</si>
  <si>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</si>
  <si>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</si>
  <si>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</si>
  <si>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</si>
  <si>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</si>
  <si>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</si>
  <si>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</si>
  <si>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</si>
  <si>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</si>
  <si>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</si>
  <si>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</si>
  <si>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</si>
  <si>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</si>
  <si>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</si>
  <si>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</si>
  <si>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</si>
  <si>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</si>
  <si>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</si>
  <si>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</si>
  <si>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</si>
  <si>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</si>
  <si>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</si>
  <si>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</si>
  <si>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</si>
  <si>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</si>
  <si>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</si>
  <si>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</si>
  <si>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</si>
  <si>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</si>
  <si>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</si>
  <si>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</si>
  <si>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</si>
  <si>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</si>
  <si>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</si>
  <si>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</si>
  <si>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</si>
  <si>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</si>
  <si>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</si>
  <si>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</si>
  <si>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</si>
  <si>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</si>
  <si>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</si>
  <si>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</si>
  <si>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</si>
  <si>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</si>
  <si>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</si>
  <si>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</si>
  <si>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</si>
  <si>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</si>
  <si>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</si>
  <si>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</si>
  <si>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</si>
  <si>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</si>
  <si>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</si>
  <si>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</si>
  <si>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</si>
  <si>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</si>
  <si>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</si>
  <si>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</si>
  <si>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</si>
  <si>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</si>
  <si>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</si>
  <si>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</si>
  <si>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</si>
  <si>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</si>
  <si>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</si>
  <si>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</si>
  <si>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</si>
  <si>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</si>
  <si>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</si>
  <si>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</si>
  <si>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</si>
  <si>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</si>
  <si>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</si>
  <si>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</si>
  <si>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</si>
  <si>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</si>
  <si>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</si>
  <si>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</si>
  <si>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</si>
  <si>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</si>
  <si>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</si>
  <si>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</si>
  <si>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</si>
  <si>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</si>
  <si>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</si>
  <si>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</si>
  <si>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</si>
  <si>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</si>
  <si>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</si>
  <si>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</si>
  <si>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</si>
  <si>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</si>
  <si>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</si>
  <si>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</si>
  <si>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</si>
  <si>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</si>
  <si>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</si>
  <si>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</si>
  <si>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</si>
  <si>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</si>
  <si>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</si>
  <si>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</si>
  <si>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</si>
  <si>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</si>
  <si>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</si>
  <si>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</si>
  <si>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</si>
  <si>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</si>
  <si>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</si>
  <si>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</si>
  <si>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</si>
  <si>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</si>
  <si>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</si>
  <si>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</si>
  <si>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</si>
  <si>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</si>
  <si>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</si>
  <si>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</si>
  <si>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</si>
  <si>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</si>
  <si>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</si>
  <si>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</si>
  <si>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</si>
  <si>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</si>
  <si>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</si>
  <si>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</si>
  <si>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</si>
  <si>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</si>
  <si>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</si>
  <si>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</si>
  <si>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</si>
  <si>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</si>
  <si>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</si>
  <si>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</si>
  <si>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</si>
  <si>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</si>
  <si>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</si>
  <si>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</si>
  <si>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</si>
  <si>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</si>
  <si>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</si>
  <si>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</si>
  <si>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</si>
  <si>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</si>
  <si>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</si>
  <si>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</si>
  <si>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</si>
  <si>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</si>
  <si>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</si>
  <si>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</si>
  <si>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</si>
  <si>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</si>
  <si>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</si>
  <si>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</si>
  <si>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</si>
  <si>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</si>
  <si>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</si>
  <si>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</si>
  <si>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</si>
  <si>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</si>
  <si>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</si>
  <si>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</si>
  <si>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</si>
  <si>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</si>
  <si>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</si>
  <si>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</si>
  <si>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</si>
  <si>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</si>
  <si>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</si>
  <si>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</si>
  <si>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</si>
  <si>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</si>
  <si>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</si>
  <si>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</si>
  <si>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</si>
  <si>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</si>
  <si>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</si>
  <si>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</si>
  <si>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</si>
  <si>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</si>
  <si>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</si>
  <si>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</si>
  <si>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</si>
  <si>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</si>
  <si>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</si>
  <si>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</si>
  <si>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</si>
  <si>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</si>
  <si>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</si>
  <si>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</si>
  <si>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</si>
  <si>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</si>
  <si>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</si>
  <si>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</si>
  <si>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</si>
  <si>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</si>
  <si>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</si>
  <si>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</si>
  <si>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</si>
  <si>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</si>
  <si>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</si>
  <si>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</si>
  <si>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</si>
  <si>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</si>
  <si>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</si>
  <si>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</si>
  <si>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</si>
  <si>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</si>
  <si>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</si>
  <si>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</si>
  <si>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</si>
  <si>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</si>
  <si>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</si>
  <si>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</si>
  <si>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</si>
  <si>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</si>
  <si>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</si>
  <si>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</si>
  <si>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</si>
  <si>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</si>
  <si>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</si>
  <si>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</si>
  <si>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</si>
  <si>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</si>
  <si>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</si>
  <si>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</si>
  <si>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</si>
  <si>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</si>
  <si>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</si>
  <si>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</si>
  <si>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</si>
  <si>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</si>
  <si>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</si>
  <si>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</si>
  <si>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</si>
  <si>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</si>
  <si>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</si>
  <si>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</si>
  <si>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</si>
  <si>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</si>
  <si>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</si>
  <si>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</si>
  <si>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</si>
  <si>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</si>
  <si>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</si>
  <si>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</si>
  <si>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</si>
  <si>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</si>
  <si>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</si>
  <si>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</si>
  <si>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</si>
  <si>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</si>
  <si>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</si>
  <si>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</si>
  <si>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</si>
  <si>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</si>
  <si>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</si>
  <si>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</si>
  <si>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</si>
  <si>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</si>
  <si>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</si>
  <si>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</si>
  <si>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</si>
  <si>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</si>
  <si>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</si>
  <si>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</si>
  <si>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</si>
  <si>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</si>
  <si>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</si>
  <si>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</si>
  <si>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</si>
  <si>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</si>
  <si>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</si>
  <si>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</si>
  <si>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</si>
  <si>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</si>
  <si>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</si>
  <si>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</si>
  <si>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</si>
  <si>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</si>
  <si>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</si>
  <si>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</si>
  <si>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</si>
  <si>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</si>
  <si>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</si>
  <si>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</si>
  <si>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</si>
  <si>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</si>
  <si>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</si>
  <si>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</si>
  <si>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</si>
  <si>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</si>
  <si>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</si>
  <si>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</si>
  <si>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</si>
  <si>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</si>
  <si>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</si>
  <si>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</si>
  <si>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</si>
  <si>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</si>
  <si>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</si>
  <si>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</si>
  <si>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</si>
  <si>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</si>
  <si>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</si>
  <si>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</si>
  <si>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</si>
  <si>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</si>
  <si>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</si>
  <si>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</si>
  <si>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</si>
  <si>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</si>
  <si>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</si>
  <si>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</si>
  <si>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</si>
  <si>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</si>
  <si>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</si>
  <si>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</si>
  <si>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</si>
  <si>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</si>
  <si>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</si>
  <si>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</si>
  <si>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</si>
  <si>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</si>
  <si>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</si>
  <si>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</si>
  <si>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</si>
  <si>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</si>
  <si>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</si>
  <si>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</si>
  <si>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</si>
  <si>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</si>
  <si>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</si>
  <si>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</si>
  <si>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</si>
  <si>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</si>
  <si>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</si>
  <si>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</si>
  <si>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</si>
  <si>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</si>
  <si>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</si>
  <si>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</si>
  <si>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</si>
  <si>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</si>
  <si>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</si>
  <si>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</si>
  <si>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</si>
  <si>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</si>
  <si>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</si>
  <si>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</si>
  <si>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</si>
  <si>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</si>
  <si>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</si>
  <si>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</si>
  <si>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</si>
  <si>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</si>
  <si>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</si>
  <si>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</si>
  <si>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</si>
  <si>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</si>
  <si>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</si>
  <si>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</si>
  <si>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</si>
  <si>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</si>
  <si>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</si>
  <si>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</si>
  <si>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</si>
  <si>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</si>
  <si>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</si>
  <si>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</si>
  <si>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</si>
  <si>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</si>
  <si>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</si>
  <si>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</si>
  <si>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</si>
  <si>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</si>
  <si>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</si>
  <si>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</si>
  <si>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</si>
  <si>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</si>
  <si>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</si>
  <si>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</si>
  <si>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</si>
  <si>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</si>
  <si>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</si>
  <si>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</si>
  <si>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</si>
  <si>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</si>
  <si>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</si>
  <si>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</si>
  <si>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</si>
  <si>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</si>
  <si>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</si>
  <si>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</si>
  <si>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</si>
  <si>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</si>
  <si>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</si>
  <si>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</si>
  <si>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</si>
  <si>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</si>
  <si>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</si>
  <si>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</si>
  <si>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</si>
  <si>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</si>
  <si>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</si>
  <si>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</si>
  <si>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</si>
  <si>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</si>
  <si>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</si>
  <si>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</si>
  <si>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</si>
  <si>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</si>
  <si>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</si>
  <si>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</si>
  <si>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</si>
  <si>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</si>
  <si>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</si>
  <si>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</si>
  <si>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</si>
  <si>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</si>
  <si>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</si>
  <si>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</si>
  <si>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</si>
  <si>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</si>
  <si>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</si>
  <si>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</si>
  <si>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</si>
  <si>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</si>
  <si>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</si>
  <si>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</si>
  <si>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</si>
  <si>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</si>
  <si>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</si>
  <si>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</si>
  <si>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</si>
  <si>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</si>
  <si>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</si>
  <si>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</si>
  <si>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</si>
  <si>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</si>
  <si>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</si>
  <si>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</si>
  <si>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</si>
  <si>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</si>
  <si>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</si>
  <si>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</si>
  <si>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</si>
  <si>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</si>
  <si>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</si>
  <si>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</si>
  <si>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</si>
  <si>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</si>
  <si>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</si>
  <si>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</si>
  <si>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</si>
  <si>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</si>
  <si>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</si>
  <si>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</si>
  <si>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</si>
  <si>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</si>
  <si>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</si>
  <si>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</si>
  <si>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</si>
  <si>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</si>
  <si>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</si>
  <si>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</si>
  <si>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</si>
  <si>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</si>
  <si>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</si>
  <si>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</si>
  <si>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</si>
  <si>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</si>
  <si>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</si>
  <si>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</si>
  <si>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</si>
  <si>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</si>
  <si>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</si>
  <si>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</si>
  <si>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</si>
  <si>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</si>
  <si>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</si>
  <si>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</si>
  <si>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</si>
  <si>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</si>
  <si>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</si>
  <si>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</si>
  <si>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</si>
  <si>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</si>
  <si>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</si>
  <si>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</si>
  <si>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</si>
  <si>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</si>
  <si>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</si>
  <si>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</si>
  <si>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</si>
  <si>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</si>
  <si>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</si>
  <si>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</si>
  <si>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</si>
  <si>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</si>
  <si>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</si>
  <si>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</si>
  <si>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</si>
  <si>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</si>
  <si>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</si>
  <si>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</si>
  <si>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</si>
  <si>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</si>
  <si>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</si>
  <si>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</si>
  <si>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</si>
  <si>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</si>
  <si>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</si>
  <si>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</si>
  <si>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</si>
  <si>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</si>
  <si>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</si>
  <si>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</si>
  <si>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</si>
  <si>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</si>
  <si>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</si>
  <si>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</si>
  <si>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</si>
  <si>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</si>
  <si>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</si>
  <si>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</si>
  <si>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</si>
  <si>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</si>
  <si>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</si>
  <si>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</si>
  <si>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</si>
  <si>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</si>
  <si>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</si>
  <si>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</si>
  <si>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</si>
  <si>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</si>
  <si>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</si>
  <si>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</si>
  <si>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</si>
  <si>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</si>
  <si>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</si>
  <si>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</si>
  <si>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</si>
  <si>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</si>
  <si>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</si>
  <si>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</si>
  <si>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</si>
  <si>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</si>
  <si>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</si>
  <si>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</si>
  <si>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</si>
  <si>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</si>
  <si>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</si>
  <si>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</si>
  <si>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</si>
  <si>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</si>
  <si>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</si>
  <si>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</si>
  <si>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</si>
  <si>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</si>
  <si>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</si>
  <si>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</si>
  <si>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</si>
  <si>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</si>
  <si>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</si>
  <si>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</si>
  <si>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</si>
  <si>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</si>
  <si>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</si>
  <si>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</si>
  <si>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</si>
  <si>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</si>
  <si>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</si>
  <si>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</si>
  <si>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</si>
  <si>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</si>
  <si>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</si>
  <si>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</si>
  <si>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</si>
  <si>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</si>
  <si>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</si>
  <si>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</si>
  <si>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</si>
  <si>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</si>
  <si>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</si>
  <si>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</si>
  <si>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</si>
  <si>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</si>
  <si>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</si>
  <si>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</si>
  <si>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</si>
  <si>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</si>
  <si>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</si>
  <si>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</si>
  <si>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</si>
  <si>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</si>
  <si>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</si>
  <si>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</si>
  <si>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</si>
  <si>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</si>
  <si>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</si>
  <si>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</si>
  <si>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</si>
  <si>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</si>
  <si>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</si>
  <si>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</si>
  <si>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</si>
  <si>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</si>
  <si>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</si>
  <si>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</si>
  <si>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</si>
  <si>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</si>
  <si>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</si>
  <si>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</si>
  <si>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</si>
  <si>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</si>
  <si>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</si>
  <si>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</si>
  <si>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</si>
  <si>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</si>
  <si>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</si>
  <si>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</si>
  <si>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</si>
  <si>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</si>
  <si>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</si>
  <si>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</si>
  <si>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</si>
  <si>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</si>
  <si>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</si>
  <si>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</si>
  <si>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</si>
  <si>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</si>
  <si>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</si>
  <si>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</si>
  <si>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</si>
  <si>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</si>
  <si>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</si>
  <si>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</si>
  <si>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</si>
  <si>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</si>
  <si>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</si>
  <si>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</si>
  <si>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</si>
  <si>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</si>
  <si>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</si>
  <si>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</si>
  <si>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</si>
  <si>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</si>
  <si>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</si>
  <si>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</si>
  <si>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</si>
  <si>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</si>
  <si>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</si>
  <si>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</si>
  <si>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</si>
  <si>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</si>
  <si>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</si>
  <si>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</si>
  <si>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</si>
  <si>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</si>
  <si>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</si>
  <si>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</si>
  <si>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</si>
  <si>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</si>
  <si>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</si>
  <si>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</si>
  <si>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</si>
  <si>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</si>
  <si>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</si>
  <si>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</si>
  <si>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</si>
  <si>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</si>
  <si>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</si>
  <si>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</si>
  <si>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</si>
  <si>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</si>
  <si>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</si>
  <si>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</si>
  <si>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</si>
  <si>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</si>
  <si>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</si>
  <si>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</si>
  <si>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</si>
  <si>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</si>
  <si>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</si>
  <si>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</si>
  <si>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</si>
  <si>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</si>
  <si>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</si>
  <si>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</si>
  <si>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</si>
  <si>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</si>
  <si>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</si>
  <si>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</si>
  <si>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</si>
  <si>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</si>
  <si>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</si>
  <si>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</si>
  <si>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</si>
  <si>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</si>
  <si>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</si>
  <si>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</si>
  <si>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</si>
  <si>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</si>
  <si>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</si>
  <si>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</si>
  <si>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</si>
  <si>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</si>
  <si>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</si>
  <si>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</si>
  <si>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</si>
  <si>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</si>
  <si>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</si>
  <si>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</si>
  <si>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</si>
  <si>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</si>
  <si>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</si>
  <si>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</si>
  <si>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</si>
  <si>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</si>
  <si>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</si>
  <si>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</si>
  <si>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</si>
  <si>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</si>
  <si>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</si>
  <si>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</si>
  <si>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</si>
  <si>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</si>
  <si>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</si>
  <si>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</si>
  <si>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</si>
  <si>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</si>
  <si>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</si>
  <si>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</si>
  <si>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</si>
  <si>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</si>
  <si>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</si>
  <si>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</si>
  <si>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</si>
  <si>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</si>
  <si>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</si>
  <si>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</si>
  <si>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</si>
  <si>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</si>
  <si>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</si>
  <si>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</si>
  <si>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</si>
  <si>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</si>
  <si>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</si>
  <si>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</si>
  <si>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</si>
  <si>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</si>
  <si>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</si>
  <si>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</si>
  <si>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</si>
  <si>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</si>
  <si>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</si>
  <si>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</si>
  <si>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</si>
  <si>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</si>
  <si>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</si>
  <si>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</si>
  <si>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</si>
  <si>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</si>
  <si>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</si>
  <si>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</si>
  <si>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</si>
  <si>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</si>
  <si>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</si>
  <si>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</si>
  <si>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</si>
  <si>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</si>
  <si>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</si>
  <si>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</si>
  <si>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</si>
  <si>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</si>
  <si>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</si>
  <si>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</si>
  <si>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</si>
  <si>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</si>
  <si>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</si>
  <si>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</si>
  <si>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</si>
  <si>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</si>
  <si>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</si>
  <si>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</si>
  <si>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</si>
  <si>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</si>
  <si>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</si>
  <si>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</si>
  <si>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</si>
  <si>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</si>
  <si>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</si>
  <si>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</si>
  <si>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</si>
  <si>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</si>
  <si>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</si>
  <si>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</si>
  <si>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</si>
  <si>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</si>
  <si>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</si>
  <si>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</si>
  <si>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</si>
  <si>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</si>
  <si>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</si>
  <si>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</si>
  <si>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</si>
  <si>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</si>
  <si>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</si>
  <si>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</si>
  <si>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</si>
  <si>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</si>
  <si>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</si>
  <si>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</si>
  <si>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</si>
  <si>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</si>
  <si>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</si>
  <si>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</si>
  <si>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</si>
  <si>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</si>
  <si>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</si>
  <si>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</si>
  <si>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</si>
  <si>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</si>
  <si>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</si>
  <si>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</si>
  <si>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</si>
  <si>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</si>
  <si>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</si>
  <si>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</si>
  <si>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</si>
  <si>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</si>
  <si>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</si>
  <si>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</si>
  <si>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</si>
  <si>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</si>
  <si>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</si>
  <si>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</si>
  <si>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</si>
  <si>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</si>
  <si>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</si>
  <si>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</si>
  <si>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</si>
  <si>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</si>
  <si>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</si>
  <si>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</si>
  <si>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</si>
  <si>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</si>
  <si>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</si>
  <si>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</si>
  <si>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</si>
  <si>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</si>
  <si>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</si>
  <si>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</si>
  <si>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</si>
  <si>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</si>
  <si>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</si>
  <si>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</si>
  <si>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</si>
  <si>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</si>
  <si>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</si>
  <si>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</si>
  <si>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</si>
  <si>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</si>
  <si>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</si>
  <si>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</si>
  <si>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</si>
  <si>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</si>
  <si>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</si>
  <si>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</si>
  <si>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</si>
  <si>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</si>
  <si>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</si>
  <si>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</si>
  <si>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</si>
  <si>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</si>
  <si>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</si>
  <si>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</si>
  <si>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</si>
  <si>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</si>
  <si>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</si>
  <si>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</si>
  <si>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</si>
  <si>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</si>
  <si>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</si>
  <si>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</si>
  <si>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</si>
  <si>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</si>
  <si>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</si>
  <si>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</si>
  <si>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</si>
  <si>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</si>
  <si>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</si>
  <si>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</si>
  <si>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</si>
  <si>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</si>
  <si>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</si>
  <si>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</si>
  <si>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</si>
  <si>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</si>
  <si>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</si>
  <si>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</si>
  <si>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</si>
  <si>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</si>
  <si>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</si>
  <si>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</si>
  <si>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</si>
  <si>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</si>
  <si>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</si>
  <si>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</si>
  <si>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</si>
  <si>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</si>
  <si>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</si>
  <si>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</si>
  <si>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</si>
  <si>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</si>
  <si>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</si>
  <si>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</si>
  <si>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</si>
  <si>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</si>
  <si>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</si>
  <si>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</si>
  <si>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</si>
  <si>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</si>
  <si>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</si>
  <si>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</si>
  <si>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</si>
  <si>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</si>
  <si>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</si>
  <si>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</si>
  <si>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</si>
  <si>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</si>
  <si>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</si>
  <si>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</si>
  <si>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</si>
  <si>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</si>
  <si>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</si>
  <si>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</si>
  <si>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</si>
  <si>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</si>
  <si>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</si>
  <si>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</si>
  <si>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</si>
  <si>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</si>
  <si>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</si>
  <si>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</si>
  <si>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</si>
  <si>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</si>
  <si>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</si>
  <si>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</si>
  <si>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</si>
  <si>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</si>
  <si>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</si>
  <si>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</si>
  <si>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</si>
  <si>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</si>
  <si>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</si>
  <si>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</si>
  <si>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</si>
  <si>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</si>
  <si>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</si>
  <si>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</si>
  <si>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</si>
  <si>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</si>
  <si>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</si>
  <si>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</si>
  <si>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</si>
  <si>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</si>
  <si>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</si>
  <si>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</si>
  <si>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</si>
  <si>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</si>
  <si>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</si>
  <si>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</si>
  <si>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</si>
  <si>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</si>
  <si>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</si>
  <si>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</si>
  <si>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</si>
  <si>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</si>
  <si>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</si>
  <si>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</si>
  <si>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</si>
  <si>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</si>
  <si>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</si>
  <si>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</si>
  <si>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</si>
  <si>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</si>
  <si>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</si>
  <si>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</si>
  <si>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</si>
  <si>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</si>
  <si>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</si>
  <si>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</si>
  <si>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</si>
  <si>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</si>
  <si>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</si>
  <si>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</si>
  <si>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</si>
  <si>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</si>
  <si>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</si>
  <si>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</si>
  <si>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</si>
  <si>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</si>
  <si>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</si>
  <si>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</si>
  <si>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</si>
  <si>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</si>
  <si>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</si>
  <si>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</si>
  <si>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</si>
  <si>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</si>
  <si>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</si>
  <si>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</si>
  <si>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</si>
  <si>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</si>
  <si>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</si>
  <si>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</si>
  <si>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</si>
  <si>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</si>
  <si>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</si>
  <si>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</si>
  <si>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</si>
  <si>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</si>
  <si>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</si>
  <si>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</si>
  <si>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</si>
  <si>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</si>
  <si>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</si>
  <si>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</si>
  <si>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</si>
  <si>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</si>
  <si>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</si>
  <si>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</si>
  <si>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</si>
  <si>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</si>
  <si>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</si>
  <si>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</si>
  <si>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</si>
  <si>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</si>
  <si>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</si>
  <si>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</si>
  <si>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</si>
  <si>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</si>
  <si>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</si>
  <si>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</si>
  <si>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</si>
  <si>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</si>
  <si>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</si>
  <si>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</si>
  <si>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</si>
  <si>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</si>
  <si>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</si>
  <si>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</si>
  <si>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</si>
  <si>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</si>
  <si>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</si>
  <si>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</si>
  <si>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</si>
  <si>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</si>
  <si>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</si>
  <si>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</si>
  <si>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</si>
  <si>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</si>
  <si>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</si>
  <si>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</si>
  <si>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</si>
  <si>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</si>
  <si>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</si>
  <si>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</si>
  <si>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</si>
  <si>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</si>
  <si>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</si>
  <si>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</si>
  <si>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</si>
  <si>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</si>
  <si>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</si>
  <si>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</si>
  <si>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</si>
  <si>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</si>
  <si>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</si>
  <si>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</si>
  <si>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</si>
  <si>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</si>
  <si>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</si>
  <si>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</si>
  <si>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</si>
  <si>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</si>
  <si>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</si>
  <si>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</si>
  <si>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</si>
  <si>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</si>
  <si>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</si>
  <si>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</si>
  <si>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</si>
  <si>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</si>
  <si>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</si>
  <si>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</si>
  <si>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</si>
  <si>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</si>
  <si>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</si>
  <si>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</si>
  <si>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</si>
  <si>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</si>
  <si>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</si>
  <si>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</si>
  <si>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</si>
  <si>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</si>
  <si>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</si>
  <si>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</si>
  <si>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</si>
  <si>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</si>
  <si>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</si>
  <si>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</si>
  <si>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</si>
  <si>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</si>
  <si>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</si>
  <si>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</si>
  <si>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</si>
  <si>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</si>
  <si>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</si>
  <si>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</si>
  <si>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</si>
  <si>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</si>
  <si>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</si>
  <si>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</si>
  <si>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</si>
  <si>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</si>
  <si>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</si>
  <si>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</si>
  <si>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</si>
  <si>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</si>
  <si>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</si>
  <si>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</si>
  <si>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</si>
  <si>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</si>
  <si>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</si>
  <si>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</si>
  <si>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</si>
  <si>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</si>
  <si>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</si>
  <si>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</si>
  <si>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</si>
  <si>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</si>
  <si>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</si>
  <si>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</si>
  <si>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</si>
  <si>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</si>
  <si>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</si>
  <si>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</si>
  <si>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</si>
  <si>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</si>
  <si>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</si>
  <si>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</si>
  <si>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</si>
  <si>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</si>
  <si>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</si>
  <si>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</si>
  <si>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</si>
  <si>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</si>
  <si>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</si>
  <si>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</si>
  <si>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</si>
  <si>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</si>
  <si>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</si>
  <si>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</si>
  <si>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</si>
  <si>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</si>
  <si>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</si>
  <si>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</si>
  <si>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</si>
  <si>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</si>
  <si>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</si>
  <si>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</si>
  <si>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</si>
  <si>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</si>
  <si>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</si>
  <si>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</si>
  <si>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</si>
  <si>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</si>
  <si>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</si>
  <si>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</si>
  <si>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</si>
  <si>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</si>
  <si>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</si>
  <si>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</si>
  <si>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</si>
  <si>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</si>
  <si>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</si>
  <si>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</si>
  <si>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</si>
  <si>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</si>
  <si>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</si>
  <si>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</si>
  <si>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</si>
  <si>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</si>
  <si>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</si>
  <si>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</si>
  <si>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</si>
  <si>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</si>
  <si>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</si>
  <si>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</si>
  <si>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</si>
  <si>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</si>
  <si>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</si>
  <si>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</si>
  <si>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</si>
  <si>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</si>
  <si>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</si>
  <si>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</si>
  <si>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</si>
  <si>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</si>
  <si>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</si>
  <si>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</si>
  <si>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</si>
  <si>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</si>
  <si>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</si>
  <si>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</si>
  <si>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</si>
  <si>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</si>
  <si>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</si>
  <si>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</si>
  <si>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</si>
  <si>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</si>
  <si>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</si>
  <si>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</si>
  <si>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</si>
  <si>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</si>
  <si>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</si>
  <si>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</si>
  <si>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</si>
  <si>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</si>
  <si>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</si>
  <si>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</si>
  <si>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</si>
  <si>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</si>
  <si>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</si>
  <si>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</si>
  <si>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</si>
  <si>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</si>
  <si>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</si>
  <si>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</si>
  <si>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</si>
  <si>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</si>
  <si>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</si>
  <si>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</si>
  <si>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</si>
  <si>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</si>
  <si>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</si>
  <si>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</si>
  <si>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</si>
  <si>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</si>
  <si>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</si>
  <si>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</si>
  <si>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</si>
  <si>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</si>
  <si>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</si>
  <si>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</si>
  <si>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</si>
  <si>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</si>
  <si>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</si>
  <si>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</si>
  <si>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</si>
  <si>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</si>
  <si>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</si>
  <si>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</si>
  <si>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</si>
  <si>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</si>
  <si>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</si>
  <si>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</si>
  <si>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</si>
  <si>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</si>
  <si>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</si>
  <si>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</si>
  <si>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</si>
  <si>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</si>
  <si>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</si>
  <si>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</si>
  <si>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</si>
  <si>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</si>
  <si>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</si>
  <si>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</si>
  <si>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</si>
  <si>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</si>
  <si>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</si>
  <si>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</si>
  <si>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</si>
  <si>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</si>
  <si>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</si>
  <si>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</si>
  <si>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</si>
  <si>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</si>
  <si>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</si>
  <si>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</si>
  <si>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</si>
  <si>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</si>
  <si>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</si>
  <si>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</si>
  <si>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</si>
  <si>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</si>
  <si>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</si>
  <si>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</si>
  <si>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</si>
  <si>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</si>
  <si>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</si>
  <si>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</si>
  <si>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</si>
  <si>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</si>
  <si>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</si>
  <si>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</si>
  <si>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</si>
  <si>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</si>
  <si>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</si>
  <si>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</si>
  <si>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</si>
  <si>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</si>
  <si>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</si>
  <si>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</si>
  <si>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</si>
  <si>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</si>
  <si>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</si>
  <si>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</si>
  <si>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</si>
  <si>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</si>
  <si>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</si>
  <si>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</si>
  <si>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</si>
  <si>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</si>
  <si>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</si>
  <si>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</si>
  <si>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</si>
  <si>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</si>
  <si>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</si>
  <si>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</si>
  <si>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</si>
  <si>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</si>
  <si>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</si>
  <si>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</si>
  <si>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</si>
  <si>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</si>
  <si>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</si>
  <si>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</si>
  <si>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</si>
  <si>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</si>
  <si>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</si>
  <si>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</si>
  <si>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</si>
  <si>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</si>
  <si>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</si>
  <si>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</si>
  <si>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</si>
  <si>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</si>
  <si>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</si>
  <si>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</si>
  <si>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</si>
  <si>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</si>
  <si>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</si>
  <si>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</si>
  <si>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</si>
  <si>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</si>
  <si>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</si>
  <si>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</si>
  <si>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</si>
  <si>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</si>
  <si>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</si>
  <si>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</si>
  <si>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</si>
  <si>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</si>
  <si>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</si>
  <si>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</si>
  <si>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</si>
  <si>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</si>
  <si>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</si>
  <si>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</si>
  <si>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</si>
  <si>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</si>
  <si>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</si>
  <si>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</si>
  <si>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</si>
  <si>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</si>
  <si>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</si>
  <si>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</si>
  <si>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</si>
  <si>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</si>
  <si>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</si>
  <si>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</si>
  <si>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</si>
  <si>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</si>
  <si>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</si>
  <si>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</si>
  <si>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</si>
  <si>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</si>
  <si>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</si>
  <si>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</si>
  <si>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</si>
  <si>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</si>
  <si>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</si>
  <si>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</si>
  <si>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</si>
  <si>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</si>
  <si>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</si>
  <si>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</si>
  <si>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</si>
  <si>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</si>
  <si>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</si>
  <si>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</si>
  <si>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</si>
  <si>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</si>
  <si>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</si>
  <si>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</si>
  <si>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</si>
  <si>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</si>
  <si>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</si>
  <si>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</si>
  <si>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</si>
  <si>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</si>
  <si>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</si>
  <si>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</si>
  <si>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</si>
  <si>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</si>
  <si>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</si>
  <si>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</si>
  <si>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</si>
  <si>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</si>
  <si>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</si>
  <si>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</si>
  <si>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</si>
  <si>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</si>
  <si>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</si>
  <si>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</si>
  <si>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</si>
  <si>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</si>
  <si>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</si>
  <si>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</si>
  <si>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</si>
  <si>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</si>
  <si>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</si>
  <si>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</si>
  <si>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</si>
  <si>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</si>
  <si>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</si>
  <si>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</si>
  <si>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</si>
  <si>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</si>
  <si>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</si>
  <si>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</si>
  <si>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</si>
  <si>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</si>
  <si>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</si>
  <si>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</si>
  <si>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</si>
  <si>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</si>
  <si>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</si>
  <si>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</si>
  <si>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</si>
  <si>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</si>
  <si>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</si>
  <si>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</si>
  <si>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</si>
  <si>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</si>
  <si>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</si>
  <si>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</si>
  <si>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</si>
  <si>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</si>
  <si>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</si>
  <si>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</si>
  <si>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</si>
  <si>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</si>
  <si>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</si>
  <si>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</si>
  <si>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</si>
  <si>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</si>
  <si>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</si>
  <si>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</si>
  <si>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</si>
  <si>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</si>
  <si>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</si>
  <si>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</si>
  <si>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</si>
  <si>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</si>
  <si>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</si>
  <si>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</si>
  <si>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</si>
  <si>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</si>
  <si>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</si>
  <si>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</si>
  <si>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</si>
  <si>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</si>
  <si>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</si>
  <si>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</si>
  <si>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</si>
  <si>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</si>
  <si>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</si>
  <si>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</si>
  <si>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</si>
  <si>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</si>
  <si>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</si>
  <si>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</si>
  <si>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</si>
  <si>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</si>
  <si>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</si>
  <si>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</si>
  <si>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</si>
  <si>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</si>
  <si>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</si>
  <si>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</si>
  <si>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</si>
  <si>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</si>
  <si>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</si>
  <si>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</si>
  <si>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</si>
  <si>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</si>
  <si>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</si>
  <si>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</si>
  <si>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</si>
  <si>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</si>
  <si>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</si>
  <si>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</si>
  <si>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</si>
  <si>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</si>
  <si>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</si>
  <si>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</si>
  <si>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</si>
  <si>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</si>
  <si>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</si>
  <si>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</si>
  <si>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</si>
  <si>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</si>
  <si>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</si>
  <si>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</si>
  <si>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</si>
  <si>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</si>
  <si>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</si>
  <si>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</si>
  <si>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</si>
  <si>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</si>
  <si>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</si>
  <si>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</si>
  <si>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</si>
  <si>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</si>
  <si>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</si>
  <si>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</si>
  <si>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</si>
  <si>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</si>
  <si>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</si>
  <si>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</si>
  <si>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</si>
  <si>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</si>
  <si>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</si>
  <si>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</si>
  <si>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</si>
  <si>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</si>
  <si>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</si>
  <si>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</si>
  <si>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</si>
  <si>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</si>
  <si>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</si>
  <si>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</si>
  <si>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</si>
  <si>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</si>
  <si>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</si>
  <si>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</si>
  <si>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</si>
  <si>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</si>
  <si>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</si>
  <si>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</si>
  <si>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</si>
  <si>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</si>
  <si>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</si>
  <si>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</si>
  <si>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</si>
  <si>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</si>
  <si>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</si>
  <si>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</si>
  <si>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</si>
  <si>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</si>
  <si>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</si>
  <si>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</si>
  <si>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</si>
  <si>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</si>
  <si>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</si>
  <si>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</si>
  <si>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</si>
  <si>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</si>
  <si>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</si>
  <si>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</si>
  <si>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</si>
  <si>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</si>
  <si>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</si>
  <si>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</si>
  <si>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</si>
  <si>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</si>
  <si>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</si>
  <si>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</si>
  <si>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</si>
  <si>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</si>
  <si>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</si>
  <si>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</si>
  <si>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</si>
  <si>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</si>
  <si>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</si>
  <si>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</si>
  <si>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</si>
  <si>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</si>
  <si>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</si>
  <si>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</si>
  <si>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</si>
  <si>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</si>
  <si>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</si>
  <si>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</si>
  <si>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</si>
  <si>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</si>
  <si>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</si>
  <si>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</si>
  <si>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</si>
  <si>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</si>
  <si>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</si>
  <si>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</si>
  <si>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</si>
  <si>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</si>
  <si>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</si>
  <si>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</si>
  <si>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</si>
  <si>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</si>
  <si>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</si>
  <si>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</si>
  <si>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</si>
  <si>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</si>
  <si>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</si>
  <si>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</si>
  <si>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</si>
  <si>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</si>
  <si>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</si>
  <si>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</si>
  <si>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</si>
  <si>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</si>
  <si>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</si>
  <si>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</si>
  <si>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</si>
  <si>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</si>
  <si>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</si>
  <si>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</si>
  <si>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</si>
  <si>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</si>
  <si>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</si>
  <si>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</si>
  <si>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</si>
  <si>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</si>
  <si>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</si>
  <si>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</si>
  <si>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</si>
  <si>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</si>
  <si>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</si>
  <si>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</si>
  <si>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</si>
  <si>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</si>
  <si>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</si>
  <si>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</si>
  <si>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</si>
  <si>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</si>
  <si>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</si>
  <si>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</si>
  <si>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</si>
  <si>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</si>
  <si>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</si>
  <si>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</si>
  <si>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</si>
  <si>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</si>
  <si>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</si>
  <si>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</si>
  <si>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</si>
  <si>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</si>
  <si>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</si>
  <si>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</si>
  <si>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</si>
  <si>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</si>
  <si>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</si>
  <si>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</si>
  <si>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</si>
  <si>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</si>
  <si>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</si>
  <si>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</si>
  <si>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</si>
  <si>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</si>
  <si>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</si>
  <si>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</si>
  <si>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</si>
  <si>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</si>
  <si>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</si>
  <si>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</si>
  <si>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</si>
  <si>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</si>
  <si>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</si>
  <si>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</si>
  <si>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</si>
  <si>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</si>
  <si>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</si>
  <si>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</si>
  <si>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</si>
  <si>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</si>
  <si>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</si>
  <si>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</si>
  <si>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</si>
  <si>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</si>
  <si>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</si>
  <si>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</si>
  <si>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</si>
  <si>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</si>
  <si>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</si>
  <si>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</si>
  <si>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</si>
  <si>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</si>
  <si>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</si>
  <si>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</si>
  <si>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</si>
  <si>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</si>
  <si>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</si>
  <si>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</si>
  <si>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</si>
  <si>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</si>
  <si>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</si>
  <si>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</si>
  <si>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</si>
  <si>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</si>
  <si>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</si>
  <si>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</si>
  <si>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</si>
  <si>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</si>
  <si>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</si>
  <si>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</si>
  <si>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</si>
  <si>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</si>
  <si>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</si>
  <si>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</si>
  <si>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</si>
  <si>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</si>
  <si>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</si>
  <si>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</si>
  <si>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</si>
  <si>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</si>
  <si>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</si>
  <si>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</si>
  <si>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</si>
  <si>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</si>
  <si>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</si>
  <si>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</si>
  <si>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</si>
  <si>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</si>
  <si>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</si>
  <si>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</si>
  <si>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</si>
  <si>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</si>
  <si>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</si>
  <si>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</si>
  <si>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</si>
  <si>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</si>
  <si>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</si>
  <si>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</si>
  <si>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</si>
  <si>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</si>
  <si>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</si>
  <si>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</si>
  <si>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</si>
  <si>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</si>
  <si>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</si>
  <si>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</si>
  <si>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</si>
  <si>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</si>
  <si>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</si>
  <si>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</si>
  <si>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</si>
  <si>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</si>
  <si>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</si>
  <si>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</si>
  <si>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</si>
  <si>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</si>
  <si>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</si>
  <si>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</si>
  <si>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</si>
  <si>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</si>
  <si>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</si>
  <si>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</si>
  <si>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</si>
  <si>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</si>
  <si>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</si>
  <si>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</si>
  <si>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</si>
  <si>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</si>
  <si>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</si>
  <si>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</si>
  <si>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</si>
  <si>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</si>
  <si>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</si>
  <si>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</si>
  <si>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</si>
  <si>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</si>
  <si>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</si>
  <si>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</si>
  <si>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</si>
  <si>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</si>
  <si>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</si>
  <si>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</si>
  <si>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</si>
  <si>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</si>
  <si>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</si>
  <si>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</si>
  <si>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</si>
  <si>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</si>
  <si>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</si>
  <si>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</si>
  <si>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</si>
  <si>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</si>
  <si>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</si>
  <si>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</si>
  <si>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</si>
  <si>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</si>
  <si>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</si>
  <si>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</si>
  <si>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</si>
  <si>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</si>
  <si>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</si>
  <si>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</si>
  <si>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</si>
  <si>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</si>
  <si>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</si>
  <si>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</si>
  <si>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</si>
  <si>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</si>
  <si>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</si>
  <si>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</si>
  <si>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</si>
  <si>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</si>
  <si>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</si>
  <si>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</si>
  <si>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</si>
  <si>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</si>
  <si>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</si>
  <si>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</si>
  <si>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</si>
  <si>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</si>
  <si>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</si>
  <si>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</si>
  <si>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</si>
  <si>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</si>
  <si>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</si>
  <si>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</si>
  <si>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</si>
  <si>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</si>
  <si>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</si>
  <si>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</si>
  <si>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</si>
  <si>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</si>
  <si>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</si>
  <si>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</si>
  <si>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</si>
  <si>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</si>
  <si>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</si>
  <si>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</si>
  <si>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</si>
  <si>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</si>
  <si>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</si>
  <si>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</si>
  <si>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</si>
  <si>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</si>
  <si>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</si>
  <si>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</si>
  <si>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</si>
  <si>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</si>
  <si>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</si>
  <si>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</si>
  <si>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</si>
  <si>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</si>
  <si>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</si>
  <si>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</si>
  <si>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</si>
  <si>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</si>
  <si>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</si>
  <si>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</si>
  <si>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</si>
  <si>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</si>
  <si>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</si>
  <si>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</si>
  <si>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</si>
  <si>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</si>
  <si>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</si>
  <si>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</si>
  <si>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</si>
  <si>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</si>
  <si>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</si>
  <si>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</si>
  <si>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</si>
  <si>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</si>
  <si>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</si>
  <si>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</si>
  <si>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</si>
  <si>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</si>
  <si>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</si>
  <si>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</si>
  <si>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</si>
  <si>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</si>
  <si>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</si>
  <si>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</si>
  <si>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</si>
  <si>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</si>
  <si>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</si>
  <si>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</si>
  <si>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</si>
  <si>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</si>
  <si>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</si>
  <si>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</si>
  <si>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</si>
  <si>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</si>
  <si>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</si>
  <si>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</si>
  <si>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</si>
  <si>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</si>
  <si>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</si>
  <si>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</si>
  <si>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</si>
  <si>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</si>
  <si>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</si>
  <si>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</si>
  <si>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</si>
  <si>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</si>
  <si>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</si>
  <si>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</si>
  <si>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</si>
  <si>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</si>
  <si>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</si>
  <si>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</si>
  <si>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</si>
  <si>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</si>
  <si>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</si>
  <si>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</si>
  <si>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</si>
  <si>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</si>
  <si>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</si>
  <si>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</si>
  <si>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</si>
  <si>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</si>
  <si>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</si>
  <si>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</si>
  <si>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</si>
  <si>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</si>
  <si>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</si>
  <si>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</si>
  <si>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</si>
  <si>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</si>
  <si>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</si>
  <si>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</si>
  <si>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</si>
  <si>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</si>
  <si>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</si>
  <si>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</si>
  <si>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</si>
  <si>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</si>
  <si>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</si>
  <si>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</si>
  <si>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</si>
  <si>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</si>
  <si>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</si>
  <si>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</si>
  <si>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</si>
  <si>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</si>
  <si>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</si>
  <si>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</si>
  <si>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</si>
  <si>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</si>
  <si>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</si>
  <si>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</si>
  <si>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</si>
  <si>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</si>
  <si>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</si>
  <si>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</si>
  <si>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</si>
  <si>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</si>
  <si>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</si>
  <si>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</si>
  <si>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</si>
  <si>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</si>
  <si>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</si>
  <si>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</si>
  <si>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</si>
  <si>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</si>
  <si>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</si>
  <si>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</si>
  <si>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</si>
  <si>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</si>
  <si>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</si>
  <si>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</si>
  <si>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</si>
  <si>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</si>
  <si>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</si>
  <si>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</si>
  <si>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</si>
  <si>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</si>
  <si>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</si>
  <si>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</si>
  <si>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</si>
  <si>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</si>
  <si>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</si>
  <si>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</si>
  <si>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</si>
  <si>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</si>
  <si>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</si>
  <si>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</si>
  <si>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</si>
  <si>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</si>
  <si>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</si>
  <si>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</si>
  <si>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</si>
  <si>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</si>
  <si>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</si>
  <si>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</si>
  <si>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</si>
  <si>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</si>
  <si>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</si>
  <si>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</si>
  <si>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</si>
  <si>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</si>
  <si>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</si>
  <si>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</si>
  <si>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</si>
  <si>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</si>
  <si>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</si>
  <si>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</si>
  <si>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</si>
  <si>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</si>
  <si>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</si>
  <si>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</si>
  <si>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</si>
  <si>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</si>
  <si>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</si>
  <si>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</si>
  <si>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</si>
  <si>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</si>
  <si>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</si>
  <si>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</si>
  <si>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</si>
  <si>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</si>
  <si>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</si>
  <si>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</si>
  <si>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</si>
  <si>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</si>
  <si>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</si>
  <si>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</si>
  <si>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</si>
  <si>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</si>
  <si>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</si>
  <si>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</si>
  <si>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</si>
  <si>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</si>
  <si>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</si>
  <si>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</si>
  <si>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</si>
  <si>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</si>
  <si>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</si>
  <si>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</si>
  <si>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</si>
  <si>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</si>
  <si>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</si>
  <si>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</si>
  <si>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</si>
  <si>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</si>
  <si>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</si>
  <si>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</si>
  <si>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</si>
  <si>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</si>
  <si>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</si>
  <si>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</si>
  <si>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</si>
  <si>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</si>
  <si>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</si>
  <si>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</si>
  <si>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</si>
  <si>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</si>
  <si>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</si>
  <si>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</si>
  <si>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</si>
  <si>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</si>
  <si>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</si>
  <si>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</si>
  <si>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</si>
  <si>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</si>
  <si>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</si>
  <si>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</si>
  <si>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</si>
  <si>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</si>
  <si>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</si>
  <si>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</si>
  <si>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</si>
  <si>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</si>
  <si>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</si>
  <si>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</si>
  <si>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</si>
  <si>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</si>
  <si>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</si>
  <si>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</si>
  <si>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</si>
  <si>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</si>
  <si>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</si>
  <si>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</si>
  <si>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</si>
  <si>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</si>
  <si>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</si>
  <si>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</si>
  <si>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</si>
  <si>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</si>
  <si>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</si>
  <si>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</si>
  <si>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</si>
  <si>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</si>
  <si>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</si>
  <si>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</si>
  <si>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</si>
  <si>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</si>
  <si>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</si>
  <si>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</si>
  <si>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</si>
  <si>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</si>
  <si>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</si>
  <si>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</si>
  <si>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</si>
  <si>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</si>
  <si>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</si>
  <si>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</si>
  <si>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</si>
  <si>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</si>
  <si>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</si>
  <si>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</si>
  <si>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</si>
  <si>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</si>
  <si>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</si>
  <si>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</si>
  <si>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</si>
  <si>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</si>
  <si>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</si>
  <si>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</si>
  <si>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</si>
  <si>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</si>
  <si>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</si>
  <si>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</si>
  <si>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</si>
  <si>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</si>
  <si>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</si>
  <si>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</si>
  <si>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</si>
  <si>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</si>
  <si>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</si>
  <si>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</si>
  <si>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</si>
  <si>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</si>
  <si>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</si>
  <si>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</si>
  <si>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</si>
  <si>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</si>
  <si>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</si>
  <si>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</si>
  <si>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</si>
  <si>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</si>
  <si>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</si>
  <si>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</si>
  <si>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</si>
  <si>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</si>
  <si>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</si>
  <si>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</si>
  <si>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</si>
  <si>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</si>
  <si>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</si>
  <si>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</si>
  <si>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</si>
  <si>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</si>
  <si>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</si>
  <si>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</si>
  <si>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</si>
  <si>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</si>
  <si>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</si>
  <si>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</si>
  <si>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</si>
  <si>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</si>
  <si>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</si>
  <si>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</si>
  <si>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</si>
  <si>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</si>
  <si>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</si>
  <si>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</si>
  <si>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</si>
  <si>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</si>
  <si>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</si>
  <si>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</si>
  <si>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</si>
  <si>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</si>
  <si>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</si>
  <si>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</si>
  <si>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</si>
  <si>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</si>
  <si>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</si>
  <si>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</si>
  <si>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</si>
  <si>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</si>
  <si>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</si>
  <si>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</si>
  <si>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</si>
  <si>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</si>
  <si>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</si>
  <si>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</si>
  <si>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</si>
  <si>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</si>
  <si>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</si>
  <si>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</si>
  <si>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</si>
  <si>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</si>
  <si>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</si>
  <si>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</si>
  <si>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</si>
  <si>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</si>
  <si>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</si>
  <si>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</si>
  <si>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</si>
  <si>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</si>
  <si>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</si>
  <si>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</si>
  <si>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</si>
  <si>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</si>
  <si>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</si>
  <si>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</si>
  <si>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</si>
  <si>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</si>
  <si>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</si>
  <si>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</si>
  <si>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</si>
  <si>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</si>
  <si>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</si>
  <si>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</si>
  <si>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</si>
  <si>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</si>
  <si>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</si>
  <si>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</si>
  <si>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</si>
  <si>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</si>
  <si>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</si>
  <si>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</si>
  <si>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</si>
  <si>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</si>
  <si>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</si>
  <si>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</si>
  <si>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</si>
  <si>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</si>
  <si>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</si>
  <si>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</si>
  <si>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</si>
  <si>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</si>
  <si>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</si>
  <si>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</si>
  <si>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</si>
  <si>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</si>
  <si>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</si>
  <si>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</si>
  <si>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</si>
  <si>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</si>
  <si>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</si>
  <si>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</si>
  <si>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</si>
  <si>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</si>
  <si>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</si>
  <si>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</si>
  <si>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</si>
  <si>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</si>
  <si>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</si>
  <si>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</si>
  <si>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</si>
  <si>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</si>
  <si>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</si>
  <si>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</si>
  <si>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</si>
  <si>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</si>
  <si>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</si>
  <si>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</si>
  <si>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</si>
  <si>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</si>
  <si>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</si>
  <si>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</si>
  <si>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</si>
  <si>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</si>
  <si>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</si>
  <si>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</si>
  <si>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</si>
  <si>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</si>
  <si>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</si>
  <si>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</si>
  <si>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</si>
  <si>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</si>
  <si>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</si>
  <si>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</si>
  <si>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</si>
  <si>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</si>
  <si>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</si>
  <si>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</si>
  <si>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</si>
  <si>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</si>
  <si>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</si>
  <si>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</si>
  <si>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</si>
  <si>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</si>
  <si>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</si>
  <si>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</si>
  <si>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</si>
  <si>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</si>
  <si>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</si>
  <si>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</si>
  <si>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</si>
  <si>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</si>
  <si>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</si>
  <si>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</si>
  <si>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</si>
  <si>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</si>
  <si>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</si>
  <si>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</si>
  <si>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</si>
  <si>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</si>
  <si>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</si>
  <si>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</si>
  <si>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</si>
  <si>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</si>
  <si>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</si>
  <si>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</si>
  <si>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</si>
  <si>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</si>
  <si>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</si>
  <si>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</si>
  <si>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</si>
  <si>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</si>
  <si>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</si>
  <si>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</si>
  <si>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</si>
  <si>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</si>
  <si>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</si>
  <si>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</si>
  <si>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</si>
  <si>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</si>
  <si>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</si>
  <si>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</si>
  <si>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</si>
  <si>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</si>
  <si>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</si>
  <si>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</si>
  <si>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</si>
  <si>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</si>
  <si>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</si>
  <si>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</si>
  <si>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</si>
  <si>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</si>
  <si>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</si>
  <si>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</si>
  <si>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</si>
  <si>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</si>
  <si>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</si>
  <si>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</si>
  <si>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</si>
  <si>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</si>
  <si>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</si>
  <si>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</si>
  <si>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</si>
  <si>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</si>
  <si>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</si>
  <si>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</si>
  <si>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</si>
  <si>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</si>
  <si>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</si>
  <si>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</si>
  <si>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</si>
  <si>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</si>
  <si>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</si>
  <si>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</si>
  <si>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</si>
  <si>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</si>
  <si>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</si>
  <si>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</si>
  <si>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</si>
  <si>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</si>
  <si>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</si>
  <si>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</si>
  <si>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</si>
  <si>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</si>
  <si>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</si>
  <si>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</si>
  <si>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</si>
  <si>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</si>
  <si>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</si>
  <si>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</si>
  <si>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</si>
  <si>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</si>
  <si>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</si>
  <si>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</si>
  <si>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</si>
  <si>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</si>
  <si>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</si>
  <si>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</si>
  <si>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</si>
  <si>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</si>
  <si>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</si>
  <si>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</si>
  <si>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</si>
  <si>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</si>
  <si>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</si>
  <si>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</si>
  <si>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</si>
  <si>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</si>
  <si>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</si>
  <si>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</si>
  <si>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</si>
  <si>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</si>
  <si>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</si>
  <si>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</si>
  <si>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</si>
  <si>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</si>
  <si>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</si>
  <si>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</si>
  <si>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</si>
  <si>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</si>
  <si>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</si>
  <si>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</si>
  <si>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</si>
  <si>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</si>
  <si>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</si>
  <si>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</si>
  <si>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</si>
  <si>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</si>
  <si>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</si>
  <si>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</si>
  <si>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</si>
  <si>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</si>
  <si>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</si>
  <si>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</si>
  <si>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</si>
  <si>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</si>
  <si>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</si>
  <si>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</si>
  <si>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</si>
  <si>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</si>
  <si>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</si>
  <si>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</si>
  <si>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</si>
  <si>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</si>
  <si>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</si>
  <si>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</si>
  <si>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</si>
  <si>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</si>
  <si>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</si>
  <si>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</si>
  <si>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</si>
  <si>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</si>
  <si>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</si>
  <si>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</si>
  <si>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</si>
  <si>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</si>
  <si>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</si>
  <si>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</si>
  <si>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</si>
  <si>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</si>
  <si>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</si>
  <si>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</si>
  <si>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</si>
  <si>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</si>
  <si>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</si>
  <si>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</si>
  <si>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</si>
  <si>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</si>
  <si>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</si>
  <si>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</si>
  <si>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</si>
  <si>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</si>
  <si>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</si>
  <si>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</si>
  <si>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</si>
  <si>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</si>
  <si>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</si>
  <si>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</si>
  <si>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</si>
  <si>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</si>
  <si>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</si>
  <si>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</si>
  <si>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</si>
  <si>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</si>
  <si>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</si>
  <si>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</si>
  <si>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</si>
  <si>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</si>
  <si>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</si>
  <si>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</si>
  <si>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</si>
  <si>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</si>
  <si>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</si>
  <si>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</si>
  <si>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</si>
  <si>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</si>
  <si>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</si>
  <si>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</si>
  <si>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</si>
  <si>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</si>
  <si>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</si>
  <si>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</si>
  <si>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</si>
  <si>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</si>
  <si>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</si>
  <si>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</si>
  <si>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</si>
  <si>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</si>
  <si>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</si>
  <si>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</si>
  <si>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</si>
  <si>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</si>
  <si>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</si>
  <si>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</si>
  <si>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</si>
  <si>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</si>
  <si>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</si>
  <si>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</si>
  <si>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</si>
  <si>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</si>
  <si>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</si>
  <si>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</si>
  <si>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</si>
  <si>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</si>
  <si>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</si>
  <si>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</si>
  <si>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</si>
  <si>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</si>
  <si>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</si>
  <si>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</si>
  <si>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</si>
  <si>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</si>
  <si>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</si>
  <si>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</si>
  <si>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</si>
  <si>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</si>
  <si>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</si>
  <si>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</si>
  <si>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</si>
  <si>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</si>
  <si>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</si>
  <si>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</si>
  <si>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</si>
  <si>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</si>
  <si>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</si>
  <si>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</si>
  <si>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</si>
  <si>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</si>
  <si>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</si>
  <si>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</si>
  <si>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</si>
  <si>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</si>
  <si>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</si>
  <si>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</si>
  <si>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</si>
  <si>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</si>
  <si>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</si>
  <si>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</si>
  <si>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</si>
  <si>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</si>
  <si>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</si>
  <si>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</si>
  <si>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</si>
  <si>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</si>
  <si>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</si>
  <si>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</si>
  <si>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</si>
  <si>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</si>
  <si>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</si>
  <si>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</si>
  <si>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</si>
  <si>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</si>
  <si>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</si>
  <si>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</si>
  <si>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</si>
  <si>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</si>
  <si>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</si>
  <si>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</si>
  <si>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</si>
  <si>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</si>
  <si>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</si>
  <si>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</si>
  <si>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</si>
  <si>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</si>
  <si>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</si>
  <si>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</si>
  <si>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</si>
  <si>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</si>
  <si>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</si>
  <si>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</si>
  <si>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</si>
  <si>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</si>
  <si>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</si>
  <si>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</si>
  <si>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</si>
  <si>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</si>
  <si>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</si>
  <si>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</si>
  <si>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</si>
  <si>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</si>
  <si>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</si>
  <si>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</si>
  <si>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</si>
  <si>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</si>
  <si>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</si>
  <si>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</si>
  <si>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</si>
  <si>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</si>
  <si>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</si>
  <si>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</si>
  <si>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</si>
  <si>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</si>
  <si>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</si>
  <si>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</si>
  <si>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</si>
  <si>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</si>
  <si>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</si>
  <si>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</si>
  <si>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</si>
  <si>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</si>
  <si>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</si>
  <si>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</si>
  <si>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</si>
  <si>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</si>
  <si>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</si>
  <si>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</si>
  <si>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</si>
  <si>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</si>
  <si>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</si>
  <si>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</si>
  <si>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</si>
  <si>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</si>
  <si>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</si>
  <si>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</si>
  <si>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</si>
  <si>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</si>
  <si>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</si>
  <si>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</si>
  <si>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</si>
  <si>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</si>
  <si>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</si>
  <si>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</si>
  <si>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</si>
  <si>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</si>
  <si>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</si>
  <si>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</si>
  <si>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</si>
  <si>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</si>
  <si>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</si>
  <si>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</si>
  <si>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</si>
  <si>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</si>
  <si>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</si>
  <si>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</si>
  <si>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</si>
  <si>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</si>
  <si>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</si>
  <si>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</si>
  <si>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</si>
  <si>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</si>
  <si>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</si>
  <si>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</si>
  <si>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</si>
  <si>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</si>
  <si>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</si>
  <si>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</si>
  <si>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</si>
  <si>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</si>
  <si>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</si>
  <si>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</si>
  <si>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</si>
  <si>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</si>
  <si>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</si>
  <si>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</si>
  <si>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</si>
  <si>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</si>
  <si>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</si>
  <si>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</si>
  <si>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</si>
  <si>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</si>
  <si>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</si>
  <si>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</si>
  <si>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</si>
  <si>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</si>
  <si>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</si>
  <si>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</si>
  <si>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</si>
  <si>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</si>
  <si>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</si>
  <si>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</si>
  <si>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</si>
  <si>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</si>
  <si>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</si>
  <si>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</si>
  <si>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</si>
  <si>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</si>
  <si>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</si>
  <si>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</si>
  <si>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</si>
  <si>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</si>
  <si>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</si>
  <si>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</si>
  <si>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</si>
  <si>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</si>
  <si>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</si>
  <si>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</si>
  <si>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</si>
  <si>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</si>
  <si>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</si>
  <si>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</si>
  <si>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</si>
  <si>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</si>
  <si>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</si>
  <si>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</si>
  <si>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</si>
  <si>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</si>
  <si>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</si>
  <si>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</si>
  <si>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</si>
  <si>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</si>
  <si>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</si>
  <si>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</si>
  <si>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</si>
  <si>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</si>
  <si>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</si>
  <si>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</si>
  <si>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</si>
  <si>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</si>
  <si>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</si>
  <si>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</si>
  <si>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</si>
  <si>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</si>
  <si>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</si>
  <si>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</si>
  <si>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</si>
  <si>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</si>
  <si>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</si>
  <si>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</si>
  <si>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</si>
  <si>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</si>
  <si>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</si>
  <si>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</si>
  <si>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</si>
  <si>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</si>
  <si>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</si>
  <si>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</si>
  <si>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</si>
  <si>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</si>
  <si>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</si>
  <si>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</si>
  <si>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</si>
  <si>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</si>
  <si>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</si>
  <si>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</si>
  <si>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</si>
  <si>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</si>
  <si>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</si>
  <si>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</si>
  <si>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</si>
  <si>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</si>
  <si>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</si>
  <si>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</si>
  <si>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</si>
  <si>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</si>
  <si>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</si>
  <si>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</si>
  <si>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</si>
  <si>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</si>
  <si>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</si>
  <si>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</si>
  <si>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</si>
  <si>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</si>
  <si>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</si>
  <si>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</si>
  <si>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</si>
  <si>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</si>
  <si>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</si>
  <si>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</si>
  <si>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</si>
  <si>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</si>
  <si>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</si>
  <si>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</si>
  <si>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</si>
  <si>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</si>
  <si>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</si>
  <si>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</si>
  <si>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</si>
  <si>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</si>
  <si>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</si>
  <si>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</si>
  <si>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</si>
  <si>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</si>
  <si>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</si>
  <si>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</si>
  <si>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</si>
  <si>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</si>
  <si>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</si>
  <si>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</si>
  <si>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</si>
  <si>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</si>
  <si>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</si>
  <si>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</si>
  <si>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</si>
  <si>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</si>
  <si>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</si>
  <si>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</si>
  <si>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</si>
  <si>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</si>
  <si>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</si>
  <si>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</si>
  <si>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</si>
  <si>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</si>
  <si>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</si>
  <si>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</si>
  <si>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</si>
  <si>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</si>
  <si>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</si>
  <si>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</si>
  <si>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</si>
  <si>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</si>
  <si>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</si>
  <si>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</si>
  <si>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</si>
  <si>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</si>
  <si>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</si>
  <si>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</si>
  <si>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</si>
  <si>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</si>
  <si>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</si>
  <si>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</si>
  <si>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</si>
  <si>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</si>
  <si>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</si>
  <si>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</si>
  <si>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</si>
  <si>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</si>
  <si>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</si>
  <si>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</si>
  <si>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</si>
  <si>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</si>
  <si>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</si>
  <si>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</si>
  <si>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</si>
  <si>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</si>
  <si>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</si>
  <si>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</si>
  <si>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</si>
  <si>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</si>
  <si>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</si>
  <si>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</si>
  <si>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</si>
  <si>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</si>
  <si>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</si>
  <si>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</si>
  <si>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</si>
  <si>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</si>
  <si>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</si>
  <si>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</si>
  <si>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</si>
  <si>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</si>
  <si>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</si>
  <si>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</si>
  <si>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</si>
  <si>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</si>
  <si>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</si>
  <si>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</si>
  <si>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</si>
  <si>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</si>
  <si>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</si>
  <si>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</si>
  <si>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</si>
  <si>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</si>
  <si>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</si>
  <si>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</si>
  <si>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</si>
  <si>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</si>
  <si>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</si>
  <si>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</si>
  <si>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</si>
  <si>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</si>
  <si>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</si>
  <si>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</si>
  <si>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</si>
  <si>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</si>
  <si>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</si>
  <si>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</si>
  <si>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</si>
  <si>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</si>
  <si>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</si>
  <si>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</si>
  <si>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</si>
  <si>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</si>
  <si>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</si>
  <si>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</si>
  <si>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</si>
  <si>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</si>
  <si>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</si>
  <si>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</si>
  <si>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</si>
  <si>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</si>
  <si>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</si>
  <si>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</si>
  <si>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</si>
  <si>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</si>
  <si>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</si>
  <si>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</si>
  <si>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</si>
  <si>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</si>
  <si>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</si>
  <si>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</si>
  <si>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</si>
  <si>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</si>
  <si>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</si>
  <si>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</si>
  <si>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</si>
  <si>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</si>
  <si>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</si>
  <si>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</si>
  <si>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</si>
  <si>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</si>
  <si>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</si>
  <si>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</si>
  <si>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</si>
  <si>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</si>
  <si>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</si>
  <si>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</si>
  <si>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</si>
  <si>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</si>
  <si>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</si>
  <si>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</si>
  <si>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</si>
  <si>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</si>
  <si>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</si>
  <si>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</si>
  <si>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</si>
  <si>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</si>
  <si>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</si>
  <si>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</si>
  <si>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</si>
  <si>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</si>
  <si>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</si>
  <si>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</si>
  <si>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</si>
  <si>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</si>
  <si>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</si>
  <si>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</si>
  <si>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</si>
  <si>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</si>
  <si>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</si>
  <si>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</si>
  <si>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</si>
  <si>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</si>
  <si>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</si>
  <si>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</si>
  <si>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</si>
  <si>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</si>
  <si>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</si>
  <si>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</si>
  <si>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</si>
  <si>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</si>
  <si>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</si>
  <si>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</si>
  <si>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</si>
  <si>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</si>
  <si>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</si>
  <si>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</si>
  <si>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</si>
  <si>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</si>
  <si>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</si>
  <si>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</si>
  <si>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</si>
  <si>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</si>
  <si>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</si>
  <si>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</si>
  <si>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</si>
  <si>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</si>
  <si>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</si>
  <si>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</si>
  <si>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</si>
  <si>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</si>
  <si>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</si>
  <si>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</si>
  <si>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</si>
  <si>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</si>
  <si>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</si>
  <si>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</si>
  <si>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</si>
  <si>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</si>
  <si>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</si>
  <si>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</si>
  <si>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</si>
  <si>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</si>
  <si>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</si>
  <si>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</si>
  <si>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</si>
  <si>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</si>
  <si>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</si>
  <si>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</si>
  <si>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</si>
  <si>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</si>
  <si>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</si>
  <si>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</si>
  <si>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</si>
  <si>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</si>
  <si>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</si>
  <si>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</si>
  <si>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</si>
  <si>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</si>
  <si>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</si>
  <si>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</si>
  <si>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</si>
  <si>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</si>
  <si>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</si>
  <si>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</si>
  <si>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</si>
  <si>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</si>
  <si>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</si>
  <si>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</si>
  <si>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</si>
  <si>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</si>
  <si>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</si>
  <si>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</si>
  <si>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</si>
  <si>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</si>
  <si>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</si>
  <si>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</si>
  <si>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</si>
  <si>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</si>
  <si>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</si>
  <si>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</si>
  <si>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</si>
  <si>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</si>
  <si>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</si>
  <si>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</si>
  <si>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</si>
  <si>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</si>
  <si>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</si>
  <si>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</si>
  <si>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</si>
  <si>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</si>
  <si>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</si>
  <si>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</si>
  <si>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</si>
  <si>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</si>
  <si>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</si>
  <si>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</si>
  <si>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</si>
  <si>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</si>
  <si>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</si>
  <si>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</si>
  <si>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</si>
  <si>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</si>
  <si>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</si>
  <si>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</si>
  <si>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</si>
  <si>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</si>
  <si>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</si>
  <si>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</si>
  <si>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</si>
  <si>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</si>
  <si>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</si>
  <si>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</si>
  <si>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</si>
  <si>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</si>
  <si>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</si>
  <si>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</si>
  <si>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</si>
  <si>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</si>
  <si>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</si>
  <si>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</si>
  <si>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</si>
  <si>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</si>
  <si>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</si>
  <si>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</si>
  <si>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</si>
  <si>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</si>
  <si>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</si>
  <si>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</si>
  <si>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</si>
  <si>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</si>
  <si>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</si>
  <si>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</si>
  <si>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</si>
  <si>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</si>
  <si>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</si>
  <si>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</si>
  <si>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</si>
  <si>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</si>
  <si>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</si>
  <si>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</si>
  <si>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</si>
  <si>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</si>
  <si>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</si>
  <si>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</si>
  <si>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</si>
  <si>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</si>
  <si>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</si>
  <si>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</si>
  <si>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</si>
  <si>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</si>
  <si>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</si>
  <si>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</si>
  <si>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</si>
  <si>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</si>
  <si>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</si>
  <si>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</si>
  <si>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</si>
  <si>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</si>
  <si>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</si>
  <si>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</si>
  <si>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</si>
  <si>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</si>
  <si>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</si>
  <si>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</si>
  <si>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</si>
  <si>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</si>
  <si>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</si>
  <si>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</si>
  <si>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</si>
  <si>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</si>
  <si>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</si>
  <si>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</si>
  <si>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</si>
  <si>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</si>
  <si>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</si>
  <si>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</si>
  <si>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</si>
  <si>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</si>
  <si>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</si>
  <si>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</si>
  <si>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</si>
  <si>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</si>
  <si>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</si>
  <si>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</si>
  <si>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</si>
  <si>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</si>
  <si>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</si>
  <si>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</si>
  <si>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</si>
  <si>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</si>
  <si>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</si>
  <si>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</si>
  <si>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</si>
  <si>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</si>
  <si>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</si>
  <si>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</si>
  <si>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</si>
  <si>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</si>
  <si>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</si>
  <si>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</si>
  <si>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</si>
  <si>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</si>
  <si>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</si>
  <si>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</si>
  <si>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</si>
  <si>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</si>
  <si>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</si>
  <si>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</si>
  <si>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</si>
  <si>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</si>
  <si>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</si>
  <si>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</si>
  <si>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</si>
  <si>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</si>
  <si>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</si>
  <si>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</si>
  <si>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</si>
  <si>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</si>
  <si>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</si>
  <si>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</si>
  <si>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</si>
  <si>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</si>
  <si>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</si>
  <si>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</si>
  <si>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</si>
  <si>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</si>
  <si>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</si>
  <si>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</si>
  <si>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</si>
  <si>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</si>
  <si>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</si>
  <si>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</si>
  <si>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</si>
  <si>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</si>
  <si>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</si>
  <si>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</si>
  <si>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</si>
  <si>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</si>
  <si>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</si>
  <si>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</si>
  <si>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</si>
  <si>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</si>
  <si>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</si>
  <si>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</si>
  <si>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</si>
  <si>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</si>
  <si>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</si>
  <si>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</si>
  <si>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</si>
  <si>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</si>
  <si>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</si>
  <si>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</si>
  <si>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</si>
  <si>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</si>
  <si>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</si>
  <si>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</si>
  <si>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</si>
  <si>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</si>
  <si>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</si>
  <si>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</si>
  <si>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</si>
  <si>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</si>
  <si>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</si>
  <si>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</si>
  <si>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</si>
  <si>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</si>
  <si>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</si>
  <si>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</si>
  <si>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</si>
  <si>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</si>
  <si>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</si>
  <si>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</si>
  <si>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</si>
  <si>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</si>
  <si>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</si>
  <si>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</si>
  <si>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</si>
  <si>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</si>
  <si>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</si>
  <si>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</si>
  <si>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</si>
  <si>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</si>
  <si>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</si>
  <si>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</si>
  <si>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</si>
  <si>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</si>
  <si>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</si>
  <si>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</si>
  <si>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</si>
  <si>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</si>
  <si>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</si>
  <si>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</si>
  <si>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</si>
  <si>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</si>
  <si>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</si>
  <si>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</si>
  <si>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</si>
  <si>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</si>
  <si>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</si>
  <si>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</si>
  <si>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</si>
  <si>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</si>
  <si>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</si>
  <si>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</si>
  <si>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</si>
  <si>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</si>
  <si>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</si>
  <si>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</si>
  <si>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</si>
  <si>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</si>
  <si>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</si>
  <si>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</si>
  <si>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</si>
  <si>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</si>
  <si>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</si>
  <si>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</si>
  <si>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</si>
  <si>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</si>
  <si>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</si>
  <si>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</si>
  <si>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</si>
  <si>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</si>
  <si>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</si>
  <si>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</si>
  <si>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</si>
  <si>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</si>
  <si>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</si>
  <si>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</si>
  <si>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</si>
  <si>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</si>
  <si>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</si>
  <si>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</si>
  <si>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</si>
  <si>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</si>
  <si>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</si>
  <si>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</si>
  <si>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</si>
  <si>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</si>
  <si>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</si>
  <si>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</si>
  <si>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</si>
  <si>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</si>
  <si>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</si>
  <si>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</si>
  <si>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</si>
  <si>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</si>
  <si>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</si>
  <si>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</si>
  <si>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</si>
  <si>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</si>
  <si>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</si>
  <si>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</si>
  <si>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</si>
  <si>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</si>
  <si>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</si>
  <si>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</si>
  <si>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</si>
  <si>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</si>
  <si>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</si>
  <si>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</si>
  <si>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</si>
  <si>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</si>
  <si>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</si>
  <si>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</si>
  <si>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</si>
  <si>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</si>
  <si>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</si>
  <si>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</si>
  <si>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</si>
  <si>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</si>
  <si>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</si>
  <si>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</si>
  <si>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</si>
  <si>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</si>
  <si>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</si>
  <si>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</si>
  <si>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</si>
  <si>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</si>
  <si>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</si>
  <si>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</si>
  <si>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</si>
  <si>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</si>
  <si>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</si>
  <si>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</si>
  <si>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</si>
  <si>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</si>
  <si>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</si>
  <si>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</si>
  <si>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</si>
  <si>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</si>
  <si>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</si>
  <si>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</si>
  <si>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</si>
  <si>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</si>
  <si>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</si>
  <si>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</si>
  <si>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</si>
  <si>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</si>
  <si>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</si>
  <si>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</si>
  <si>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</si>
  <si>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</si>
  <si>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</si>
  <si>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</si>
  <si>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</si>
  <si>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</si>
  <si>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</si>
  <si>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</si>
  <si>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</si>
  <si>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</si>
  <si>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</si>
  <si>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</si>
  <si>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</si>
  <si>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</si>
  <si>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</si>
  <si>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</si>
  <si>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</si>
  <si>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</si>
  <si>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</si>
  <si>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</si>
  <si>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</si>
  <si>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</si>
  <si>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</si>
  <si>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</si>
  <si>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</si>
  <si>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</si>
  <si>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</si>
  <si>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</si>
  <si>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</si>
  <si>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</si>
  <si>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</si>
  <si>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</si>
  <si>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</si>
  <si>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</si>
  <si>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</si>
  <si>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</si>
  <si>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</si>
  <si>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</si>
  <si>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</si>
  <si>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</si>
  <si>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</si>
  <si>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</si>
  <si>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</si>
  <si>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</si>
  <si>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</si>
  <si>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</si>
  <si>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</si>
  <si>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</si>
  <si>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</si>
  <si>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</si>
  <si>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</si>
  <si>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</si>
  <si>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</si>
  <si>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</si>
  <si>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</si>
  <si>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</si>
  <si>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</si>
  <si>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</si>
  <si>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</si>
  <si>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</si>
  <si>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</si>
  <si>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</si>
  <si>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</si>
  <si>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</si>
  <si>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</si>
  <si>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</si>
  <si>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</si>
  <si>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</si>
  <si>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</si>
  <si>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</si>
  <si>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</si>
  <si>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</si>
  <si>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</si>
  <si>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</si>
  <si>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</si>
  <si>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</si>
  <si>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</si>
  <si>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</si>
  <si>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</si>
  <si>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</si>
  <si>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</si>
  <si>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</si>
  <si>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</si>
  <si>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</si>
  <si>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</si>
  <si>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</si>
  <si>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</si>
  <si>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</si>
  <si>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</si>
  <si>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</si>
  <si>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</si>
  <si>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</si>
  <si>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</si>
  <si>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</si>
  <si>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</si>
  <si>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</si>
  <si>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</si>
  <si>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</si>
  <si>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</si>
  <si>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</si>
  <si>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</si>
  <si>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</si>
  <si>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</si>
  <si>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</si>
  <si>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</si>
  <si>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</si>
  <si>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</si>
  <si>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</si>
  <si>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</si>
  <si>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</si>
  <si>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</si>
  <si>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</si>
  <si>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</si>
  <si>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</si>
  <si>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</si>
  <si>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</si>
  <si>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</si>
  <si>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</si>
  <si>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</si>
  <si>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</si>
  <si>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</si>
  <si>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</si>
  <si>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</si>
  <si>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</si>
  <si>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</si>
  <si>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</si>
  <si>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</si>
  <si>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</si>
  <si>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</si>
  <si>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</si>
  <si>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</si>
  <si>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</si>
  <si>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</si>
  <si>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</si>
  <si>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</si>
  <si>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</si>
  <si>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</si>
  <si>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</si>
  <si>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</si>
  <si>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</si>
  <si>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</si>
  <si>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</si>
  <si>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</si>
  <si>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</si>
  <si>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</si>
  <si>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</si>
  <si>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</si>
  <si>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</si>
  <si>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</si>
  <si>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</si>
  <si>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</si>
  <si>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</si>
  <si>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</si>
  <si>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</si>
  <si>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</si>
  <si>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</si>
  <si>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</si>
  <si>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</si>
  <si>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</si>
  <si>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</si>
  <si>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</si>
  <si>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</si>
  <si>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</si>
  <si>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</si>
  <si>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</si>
  <si>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</si>
  <si>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</si>
  <si>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</si>
  <si>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</si>
  <si>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</si>
  <si>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</si>
  <si>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</si>
  <si>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</si>
  <si>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</si>
  <si>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</si>
  <si>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</si>
  <si>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</si>
  <si>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</si>
  <si>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</si>
  <si>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</si>
  <si>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</si>
  <si>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</si>
  <si>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</si>
  <si>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</si>
  <si>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</si>
  <si>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</si>
  <si>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</si>
  <si>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</si>
  <si>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</si>
  <si>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</si>
  <si>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</si>
  <si>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</si>
  <si>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</si>
  <si>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</si>
  <si>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</si>
  <si>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</si>
  <si>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</si>
  <si>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</si>
  <si>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</si>
  <si>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</si>
  <si>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</si>
  <si>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</si>
  <si>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</si>
  <si>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</si>
  <si>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</si>
  <si>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</si>
  <si>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</si>
  <si>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</si>
  <si>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</si>
  <si>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</si>
  <si>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</si>
  <si>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</si>
  <si>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</si>
  <si>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</si>
  <si>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</si>
  <si>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</si>
  <si>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</si>
  <si>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</si>
  <si>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</si>
  <si>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</si>
  <si>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</si>
  <si>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</si>
  <si>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</si>
  <si>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</si>
  <si>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</si>
  <si>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</si>
  <si>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</si>
  <si>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</si>
  <si>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</si>
  <si>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</si>
  <si>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</si>
  <si>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</si>
  <si>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</si>
  <si>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</si>
  <si>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</si>
  <si>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</si>
  <si>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</si>
  <si>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</si>
  <si>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</si>
  <si>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</si>
  <si>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</si>
  <si>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</si>
  <si>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</si>
  <si>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</si>
  <si>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</si>
  <si>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</si>
  <si>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</si>
  <si>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</si>
  <si>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</si>
  <si>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</si>
  <si>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</si>
  <si>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</si>
  <si>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</si>
  <si>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</si>
  <si>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</si>
  <si>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</si>
  <si>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</si>
  <si>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</si>
  <si>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</si>
  <si>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</si>
  <si>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</si>
  <si>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</si>
  <si>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</si>
  <si>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</si>
  <si>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</si>
  <si>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</si>
  <si>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</si>
  <si>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</si>
  <si>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</si>
  <si>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</si>
  <si>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</si>
  <si>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</si>
  <si>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</si>
  <si>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</si>
  <si>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</si>
  <si>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</si>
  <si>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</si>
  <si>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</si>
  <si>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</si>
  <si>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</si>
  <si>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</si>
  <si>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</si>
  <si>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</si>
  <si>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</si>
  <si>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</si>
  <si>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</si>
  <si>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</si>
  <si>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</si>
  <si>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</si>
  <si>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</si>
  <si>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</si>
  <si>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</si>
  <si>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</si>
  <si>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</si>
  <si>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</si>
  <si>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</si>
  <si>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</si>
  <si>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</si>
  <si>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</si>
  <si>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</si>
  <si>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</si>
  <si>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</si>
  <si>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</si>
  <si>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</si>
  <si>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</si>
  <si>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</si>
  <si>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</si>
  <si>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</si>
  <si>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</si>
  <si>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</si>
  <si>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</si>
  <si>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</si>
  <si>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</si>
  <si>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</si>
  <si>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</si>
  <si>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</si>
  <si>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</si>
  <si>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</si>
  <si>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</si>
  <si>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</si>
  <si>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</si>
  <si>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</si>
  <si>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</si>
  <si>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</si>
  <si>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</si>
  <si>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</si>
  <si>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</si>
  <si>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</si>
  <si>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</si>
  <si>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</si>
  <si>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</si>
  <si>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</si>
  <si>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</si>
  <si>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</si>
  <si>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</si>
  <si>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</si>
  <si>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</si>
  <si>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</si>
  <si>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</si>
  <si>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</si>
  <si>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</si>
  <si>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</si>
  <si>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</si>
  <si>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</si>
  <si>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</si>
  <si>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</si>
  <si>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</si>
  <si>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</si>
  <si>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</si>
  <si>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</si>
  <si>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</si>
  <si>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</si>
  <si>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</si>
  <si>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</si>
  <si>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</si>
  <si>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</si>
  <si>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</si>
  <si>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</si>
  <si>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</si>
  <si>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</si>
  <si>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</si>
  <si>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</si>
  <si>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</si>
  <si>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</si>
  <si>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</si>
  <si>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</si>
  <si>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</si>
  <si>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</si>
  <si>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</si>
  <si>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</si>
  <si>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</si>
  <si>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</si>
  <si>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</si>
  <si>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</si>
  <si>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</si>
  <si>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</si>
  <si>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</si>
  <si>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</si>
  <si>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</si>
  <si>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</si>
  <si>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</si>
  <si>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</si>
  <si>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</si>
  <si>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</si>
  <si>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</si>
  <si>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</si>
  <si>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</si>
  <si>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</si>
  <si>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</si>
  <si>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</si>
  <si>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</si>
  <si>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</si>
  <si>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</si>
  <si>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</si>
  <si>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</si>
  <si>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</si>
  <si>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</si>
  <si>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</si>
  <si>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</si>
  <si>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</si>
  <si>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</si>
  <si>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</si>
  <si>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</si>
  <si>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</si>
  <si>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</si>
  <si>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</si>
  <si>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</si>
  <si>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</si>
  <si>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</si>
  <si>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</si>
  <si>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</si>
  <si>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</si>
  <si>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</si>
  <si>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</si>
  <si>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</si>
  <si>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</si>
  <si>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</si>
  <si>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</si>
  <si>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</si>
  <si>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</si>
  <si>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</si>
  <si>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</si>
  <si>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</si>
  <si>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</si>
  <si>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</si>
  <si>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</si>
  <si>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</si>
  <si>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</si>
  <si>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</si>
  <si>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</si>
  <si>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</si>
  <si>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</si>
  <si>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</si>
  <si>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</si>
  <si>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</si>
  <si>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</si>
  <si>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</si>
  <si>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</si>
  <si>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</si>
  <si>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</si>
  <si>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</si>
  <si>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</si>
  <si>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</si>
  <si>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</si>
  <si>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</si>
  <si>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</si>
  <si>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</si>
  <si>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</si>
  <si>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</si>
  <si>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</si>
  <si>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</si>
  <si>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</si>
  <si>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</si>
  <si>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</si>
  <si>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</si>
  <si>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</si>
  <si>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</si>
  <si>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</si>
  <si>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</si>
  <si>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</si>
  <si>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</si>
  <si>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</si>
  <si>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</si>
  <si>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</si>
  <si>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</si>
  <si>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</si>
  <si>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</si>
  <si>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</si>
  <si>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</si>
  <si>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</si>
  <si>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</si>
  <si>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</si>
  <si>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</si>
  <si>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</si>
  <si>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</si>
  <si>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</si>
  <si>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</si>
  <si>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</si>
  <si>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</si>
  <si>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</si>
  <si>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</si>
  <si>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</si>
  <si>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</si>
  <si>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</si>
  <si>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</si>
  <si>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</si>
  <si>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</si>
  <si>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</si>
  <si>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</si>
  <si>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</si>
  <si>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</si>
  <si>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</si>
  <si>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</si>
  <si>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</si>
  <si>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</si>
  <si>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</si>
  <si>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</si>
  <si>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</si>
  <si>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</si>
  <si>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</si>
  <si>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</si>
  <si>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</si>
  <si>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</si>
  <si>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</si>
  <si>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</si>
  <si>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</si>
  <si>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</si>
  <si>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</si>
  <si>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</si>
  <si>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</si>
  <si>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</si>
  <si>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</si>
  <si>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</si>
  <si>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</si>
  <si>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</si>
  <si>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</si>
  <si>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</si>
  <si>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</si>
  <si>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</si>
  <si>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</si>
  <si>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</si>
  <si>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</si>
  <si>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</si>
  <si>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</si>
  <si>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</si>
  <si>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</si>
  <si>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</si>
  <si>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</si>
  <si>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</si>
  <si>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</si>
  <si>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</si>
  <si>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</si>
  <si>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</si>
  <si>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</si>
  <si>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</si>
  <si>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</si>
  <si>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</si>
  <si>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</si>
  <si>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</si>
  <si>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</si>
  <si>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</si>
  <si>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</si>
  <si>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</si>
  <si>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</si>
  <si>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</si>
  <si>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</si>
  <si>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</si>
  <si>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</si>
  <si>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</si>
  <si>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</si>
  <si>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</si>
  <si>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</si>
  <si>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</si>
  <si>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</si>
  <si>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</si>
  <si>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</si>
  <si>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</si>
  <si>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</si>
  <si>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</si>
  <si>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</si>
  <si>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</si>
  <si>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</si>
  <si>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</si>
  <si>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</si>
  <si>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</si>
  <si>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</si>
  <si>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</si>
  <si>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</si>
  <si>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</si>
  <si>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</si>
  <si>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</si>
  <si>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</si>
  <si>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</si>
  <si>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</si>
  <si>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</si>
  <si>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</si>
  <si>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</si>
  <si>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</si>
  <si>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</si>
  <si>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</si>
  <si>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</si>
  <si>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</si>
  <si>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</si>
  <si>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</si>
  <si>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</si>
  <si>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</si>
  <si>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</si>
  <si>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</si>
  <si>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</si>
  <si>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</si>
  <si>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</si>
  <si>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</si>
  <si>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</si>
  <si>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</si>
  <si>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</si>
  <si>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</si>
  <si>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</si>
  <si>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</si>
  <si>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</si>
  <si>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</si>
  <si>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</si>
  <si>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</si>
  <si>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</si>
  <si>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</si>
  <si>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</si>
  <si>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</si>
  <si>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</si>
  <si>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</si>
  <si>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</si>
  <si>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</si>
  <si>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</si>
  <si>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</si>
  <si>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</si>
  <si>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</si>
  <si>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</si>
  <si>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</si>
  <si>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</si>
  <si>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</si>
  <si>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</si>
  <si>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</si>
  <si>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</si>
  <si>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</si>
  <si>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</si>
  <si>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</si>
  <si>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</si>
  <si>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</si>
  <si>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</si>
  <si>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</si>
  <si>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</si>
  <si>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</si>
  <si>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</si>
  <si>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</si>
  <si>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</si>
  <si>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</si>
  <si>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</si>
  <si>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</si>
  <si>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</si>
  <si>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</si>
  <si>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</si>
  <si>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</si>
  <si>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</si>
  <si>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</si>
  <si>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</si>
  <si>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</si>
  <si>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</si>
  <si>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</si>
  <si>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</si>
  <si>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</si>
  <si>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</si>
  <si>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</si>
  <si>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</si>
  <si>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</si>
  <si>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</si>
  <si>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</si>
  <si>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</si>
  <si>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</si>
  <si>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</si>
  <si>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</si>
  <si>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</si>
  <si>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</si>
  <si>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</si>
  <si>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</si>
  <si>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</si>
  <si>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</si>
  <si>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</si>
  <si>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</si>
  <si>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</si>
  <si>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</si>
  <si>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</si>
  <si>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</si>
  <si>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</si>
  <si>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</si>
  <si>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</si>
  <si>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</si>
  <si>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</si>
  <si>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</si>
  <si>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</si>
  <si>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</si>
  <si>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</si>
  <si>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</si>
  <si>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</si>
  <si>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</si>
  <si>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</si>
  <si>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</si>
  <si>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</si>
  <si>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</si>
  <si>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</si>
  <si>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</si>
  <si>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</si>
  <si>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</si>
  <si>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</si>
  <si>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</si>
  <si>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</si>
  <si>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</si>
  <si>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</si>
  <si>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</si>
  <si>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</si>
  <si>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</si>
  <si>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</si>
  <si>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</si>
  <si>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</si>
  <si>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</si>
  <si>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</si>
  <si>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</si>
  <si>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</si>
  <si>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</si>
  <si>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</si>
  <si>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</si>
  <si>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</si>
  <si>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</si>
  <si>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</si>
  <si>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</si>
  <si>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</si>
  <si>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</si>
  <si>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</si>
  <si>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</si>
  <si>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</si>
  <si>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</si>
  <si>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</si>
  <si>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</si>
  <si>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</si>
  <si>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</si>
  <si>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</si>
  <si>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</si>
  <si>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</si>
  <si>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</si>
  <si>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</si>
  <si>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</si>
  <si>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</si>
  <si>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</si>
  <si>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</si>
  <si>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</si>
  <si>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</si>
  <si>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</si>
  <si>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</si>
  <si>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</si>
  <si>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</si>
  <si>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</si>
  <si>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</si>
  <si>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</si>
  <si>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</si>
  <si>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</si>
  <si>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</si>
  <si>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</si>
  <si>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</si>
  <si>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</si>
  <si>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</si>
  <si>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</si>
  <si>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</si>
  <si>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</si>
  <si>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</si>
  <si>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</si>
  <si>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</si>
  <si>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</si>
  <si>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</si>
  <si>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</si>
  <si>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</si>
  <si>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</si>
  <si>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</si>
  <si>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</si>
  <si>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</si>
  <si>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</si>
  <si>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</si>
  <si>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</si>
  <si>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</si>
  <si>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</si>
  <si>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</si>
  <si>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</si>
  <si>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</si>
  <si>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</si>
  <si>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</si>
  <si>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</si>
  <si>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</si>
  <si>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</si>
  <si>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</si>
  <si>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</si>
  <si>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</si>
  <si>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</si>
  <si>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</si>
  <si>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</si>
  <si>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</si>
  <si>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</si>
  <si>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</si>
  <si>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</si>
  <si>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</si>
  <si>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</si>
  <si>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</si>
  <si>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</si>
  <si>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</si>
  <si>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</si>
  <si>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</si>
  <si>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</si>
  <si>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</si>
  <si>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</si>
  <si>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</si>
  <si>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</si>
  <si>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</si>
  <si>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</si>
  <si>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</si>
  <si>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</si>
  <si>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</si>
  <si>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</si>
  <si>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</si>
  <si>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</si>
  <si>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</si>
  <si>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</si>
  <si>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</si>
  <si>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</si>
  <si>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</si>
  <si>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</si>
  <si>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</si>
  <si>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</si>
  <si>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</si>
  <si>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</si>
  <si>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</si>
  <si>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</si>
  <si>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</si>
  <si>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</si>
  <si>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</si>
  <si>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</si>
  <si>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</si>
  <si>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</si>
  <si>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</si>
  <si>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</si>
  <si>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</si>
  <si>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</si>
  <si>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</si>
  <si>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</si>
  <si>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</si>
  <si>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</si>
  <si>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</si>
  <si>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</si>
  <si>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</si>
  <si>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</si>
  <si>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</si>
  <si>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</si>
  <si>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</si>
  <si>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</si>
  <si>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</si>
  <si>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</si>
  <si>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</si>
  <si>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</si>
  <si>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</si>
  <si>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</si>
  <si>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</si>
  <si>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</si>
  <si>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</si>
  <si>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</si>
  <si>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</si>
  <si>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</si>
  <si>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</si>
  <si>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</si>
  <si>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</si>
  <si>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</si>
  <si>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</si>
  <si>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</si>
  <si>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</si>
  <si>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</si>
  <si>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</si>
  <si>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</si>
  <si>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</si>
  <si>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</si>
  <si>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</si>
  <si>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</si>
  <si>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</si>
  <si>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</si>
  <si>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</si>
  <si>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</si>
  <si>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</si>
  <si>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</si>
  <si>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</si>
  <si>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</si>
  <si>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</si>
  <si>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</si>
  <si>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</si>
  <si>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</si>
  <si>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</si>
  <si>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</si>
  <si>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</si>
  <si>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</si>
  <si>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</si>
  <si>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</si>
  <si>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</si>
  <si>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</si>
  <si>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</si>
  <si>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</si>
  <si>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</si>
  <si>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</si>
  <si>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</si>
  <si>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</si>
  <si>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</si>
  <si>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</si>
  <si>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</si>
  <si>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</si>
  <si>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</si>
  <si>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</si>
  <si>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</si>
  <si>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</si>
  <si>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</si>
  <si>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</si>
  <si>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</si>
  <si>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</si>
  <si>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</si>
  <si>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</si>
  <si>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</si>
  <si>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</si>
  <si>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</si>
  <si>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</si>
  <si>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</si>
  <si>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</si>
  <si>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</si>
  <si>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</si>
  <si>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</si>
  <si>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</si>
  <si>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</si>
  <si>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</si>
  <si>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</si>
  <si>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</si>
  <si>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</si>
  <si>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</si>
  <si>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</si>
  <si>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</si>
  <si>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</si>
  <si>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</si>
  <si>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</si>
  <si>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</si>
  <si>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</si>
  <si>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</si>
  <si>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</si>
  <si>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</si>
  <si>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</si>
  <si>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</si>
  <si>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</si>
  <si>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</si>
  <si>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</si>
  <si>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</si>
  <si>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</si>
  <si>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</si>
  <si>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</si>
  <si>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</si>
  <si>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</si>
  <si>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</si>
  <si>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</si>
  <si>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</si>
  <si>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</si>
  <si>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</si>
  <si>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</si>
  <si>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</si>
  <si>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</si>
  <si>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</si>
  <si>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</si>
  <si>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</si>
  <si>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</si>
  <si>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</si>
  <si>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</si>
  <si>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</si>
  <si>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</si>
  <si>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</si>
  <si>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</si>
  <si>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</si>
  <si>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</si>
  <si>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</si>
  <si>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</si>
  <si>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</si>
  <si>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</si>
  <si>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</si>
  <si>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</si>
  <si>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</si>
  <si>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</si>
  <si>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</si>
  <si>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</si>
  <si>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</si>
  <si>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</si>
  <si>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</si>
  <si>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</si>
  <si>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</si>
  <si>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</si>
  <si>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</si>
  <si>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</si>
  <si>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</si>
  <si>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</si>
  <si>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</si>
  <si>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</si>
  <si>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</si>
  <si>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</si>
  <si>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</si>
  <si>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</si>
  <si>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</si>
  <si>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</si>
  <si>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</si>
  <si>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</si>
  <si>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</si>
  <si>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</si>
  <si>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</si>
  <si>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</si>
  <si>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</si>
  <si>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</si>
  <si>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</si>
  <si>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</si>
  <si>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</si>
  <si>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</si>
  <si>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</si>
  <si>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</si>
  <si>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</si>
  <si>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</si>
  <si>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</si>
  <si>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</si>
  <si>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</si>
  <si>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</si>
  <si>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</si>
  <si>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</si>
  <si>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</si>
  <si>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</si>
  <si>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</si>
  <si>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</si>
  <si>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</si>
  <si>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</si>
  <si>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</si>
  <si>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</si>
  <si>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</si>
  <si>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</si>
  <si>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</si>
  <si>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</si>
  <si>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</si>
  <si>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</si>
  <si>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</si>
  <si>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</si>
  <si>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</si>
  <si>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</si>
  <si>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</si>
  <si>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</si>
  <si>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</si>
  <si>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</si>
  <si>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</si>
  <si>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</si>
  <si>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</si>
  <si>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</si>
  <si>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</si>
  <si>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</si>
  <si>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</si>
  <si>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</si>
  <si>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</si>
  <si>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</si>
  <si>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</si>
  <si>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</si>
  <si>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</si>
  <si>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</si>
  <si>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</si>
  <si>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</si>
  <si>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</si>
  <si>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</si>
  <si>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</si>
  <si>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</si>
  <si>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</si>
  <si>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</si>
  <si>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</si>
  <si>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</si>
  <si>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</si>
  <si>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</si>
  <si>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</si>
  <si>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</si>
  <si>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</si>
  <si>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</si>
  <si>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</si>
  <si>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</si>
  <si>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</si>
  <si>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</si>
  <si>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</si>
  <si>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</si>
  <si>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</si>
  <si>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</si>
  <si>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</si>
  <si>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</si>
  <si>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</si>
  <si>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</si>
  <si>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</si>
  <si>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</si>
  <si>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</si>
  <si>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</si>
  <si>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</si>
  <si>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</si>
  <si>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</si>
  <si>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</si>
  <si>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</si>
  <si>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</si>
  <si>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</si>
  <si>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</si>
  <si>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</si>
  <si>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</si>
  <si>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</si>
  <si>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</si>
  <si>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</si>
  <si>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</si>
  <si>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</si>
  <si>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</si>
  <si>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</si>
  <si>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</si>
  <si>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</si>
  <si>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</si>
  <si>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</si>
  <si>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</si>
  <si>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</si>
  <si>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</si>
  <si>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</si>
  <si>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</si>
  <si>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</si>
  <si>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</si>
  <si>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</si>
  <si>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</si>
  <si>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</si>
  <si>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</si>
  <si>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</si>
  <si>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</si>
  <si>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</si>
  <si>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</si>
  <si>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</si>
  <si>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</si>
  <si>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</si>
  <si>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</si>
  <si>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</si>
  <si>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</si>
  <si>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</si>
  <si>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</si>
  <si>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</si>
  <si>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</si>
  <si>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</si>
  <si>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</si>
  <si>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</si>
  <si>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</si>
  <si>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</si>
  <si>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</si>
  <si>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</si>
  <si>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</si>
  <si>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</si>
  <si>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</si>
  <si>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</si>
  <si>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</si>
  <si>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</si>
  <si>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</si>
  <si>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</si>
  <si>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</si>
  <si>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</si>
  <si>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</si>
  <si>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</si>
  <si>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</si>
  <si>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</si>
  <si>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</si>
  <si>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</si>
  <si>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</si>
  <si>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</si>
  <si>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</si>
  <si>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</si>
  <si>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</si>
  <si>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</si>
  <si>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</si>
  <si>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</si>
  <si>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</si>
  <si>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</si>
  <si>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</si>
  <si>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</si>
  <si>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</si>
  <si>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</si>
  <si>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</si>
  <si>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</si>
  <si>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</si>
  <si>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</si>
  <si>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</si>
  <si>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</si>
  <si>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</si>
  <si>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</si>
  <si>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</si>
  <si>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</si>
  <si>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</si>
  <si>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</si>
  <si>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</si>
  <si>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</si>
  <si>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</si>
  <si>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</si>
  <si>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</si>
  <si>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</si>
  <si>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</si>
  <si>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</si>
  <si>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</si>
  <si>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</si>
  <si>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</si>
  <si>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</si>
  <si>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</si>
  <si>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</si>
  <si>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</si>
  <si>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</si>
  <si>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</si>
  <si>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</si>
  <si>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</si>
  <si>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</si>
  <si>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</si>
  <si>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</si>
  <si>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</si>
  <si>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</si>
  <si>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</si>
  <si>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</si>
  <si>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</si>
  <si>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</si>
  <si>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</si>
  <si>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</si>
  <si>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</si>
  <si>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</si>
  <si>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</si>
  <si>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</si>
  <si>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</si>
  <si>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</si>
  <si>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</si>
  <si>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</si>
  <si>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</si>
  <si>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</si>
  <si>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</si>
  <si>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</si>
  <si>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</si>
  <si>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</si>
  <si>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</si>
  <si>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</si>
  <si>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</si>
  <si>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</si>
  <si>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</si>
  <si>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</si>
  <si>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</si>
  <si>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</si>
  <si>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</si>
  <si>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</si>
  <si>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</si>
  <si>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</si>
  <si>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</si>
  <si>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</si>
  <si>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</si>
  <si>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</si>
  <si>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</si>
  <si>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</si>
  <si>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</si>
  <si>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</si>
  <si>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</si>
  <si>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</si>
  <si>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</si>
  <si>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</si>
  <si>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</si>
  <si>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</si>
  <si>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</si>
  <si>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</si>
  <si>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</si>
  <si>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</si>
  <si>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</si>
  <si>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</si>
  <si>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</si>
  <si>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</si>
  <si>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</si>
  <si>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</si>
  <si>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</si>
  <si>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</si>
  <si>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</si>
  <si>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</si>
  <si>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</si>
  <si>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</si>
  <si>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</si>
  <si>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</si>
  <si>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</si>
  <si>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</si>
  <si>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</si>
  <si>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</si>
  <si>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</si>
  <si>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</si>
  <si>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</si>
  <si>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</si>
  <si>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</si>
  <si>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</si>
  <si>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</si>
  <si>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</si>
  <si>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</si>
  <si>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</si>
  <si>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</si>
  <si>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</si>
  <si>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</si>
  <si>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</si>
  <si>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</si>
  <si>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</si>
  <si>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</si>
  <si>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</si>
  <si>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</si>
  <si>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</si>
  <si>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</si>
  <si>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</si>
  <si>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</si>
  <si>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</si>
  <si>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</si>
  <si>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</si>
  <si>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</si>
  <si>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</si>
  <si>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</si>
  <si>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</si>
  <si>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</si>
  <si>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</si>
  <si>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</si>
  <si>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</si>
  <si>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</si>
  <si>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</si>
  <si>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</si>
  <si>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</si>
  <si>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</si>
  <si>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</si>
  <si>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</si>
  <si>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</si>
  <si>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</si>
  <si>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</si>
  <si>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</si>
  <si>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</si>
  <si>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</si>
  <si>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</si>
  <si>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</si>
  <si>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</si>
  <si>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</si>
  <si>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</si>
  <si>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</si>
  <si>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</si>
  <si>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</si>
  <si>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</si>
  <si>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</si>
  <si>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</si>
  <si>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</si>
  <si>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</si>
  <si>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</si>
  <si>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</si>
  <si>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</si>
  <si>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</si>
  <si>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</si>
  <si>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</si>
  <si>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</si>
  <si>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</si>
  <si>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</si>
  <si>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</si>
  <si>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</si>
  <si>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</si>
  <si>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</si>
  <si>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</si>
  <si>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</si>
  <si>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</si>
  <si>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</si>
  <si>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</si>
  <si>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</si>
  <si>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</si>
  <si>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</si>
  <si>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</si>
  <si>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</si>
  <si>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</si>
  <si>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</si>
  <si>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</si>
  <si>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</si>
  <si>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</si>
  <si>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</si>
  <si>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</si>
  <si>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</si>
  <si>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</si>
  <si>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</si>
  <si>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</si>
  <si>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</si>
  <si>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</si>
  <si>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</si>
  <si>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</si>
  <si>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</si>
  <si>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</si>
  <si>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</si>
  <si>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</si>
  <si>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</si>
  <si>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</si>
  <si>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</si>
  <si>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</si>
  <si>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</si>
  <si>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</si>
  <si>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</si>
  <si>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</si>
  <si>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</si>
  <si>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</si>
  <si>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</si>
  <si>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</si>
  <si>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</si>
  <si>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</si>
  <si>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</si>
  <si>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</si>
  <si>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</si>
  <si>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</si>
  <si>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</si>
  <si>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</si>
  <si>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</si>
  <si>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</si>
  <si>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</si>
  <si>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</si>
  <si>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</si>
  <si>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</si>
  <si>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</si>
  <si>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</si>
  <si>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</si>
  <si>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</si>
  <si>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</si>
  <si>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</si>
  <si>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</si>
  <si>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</si>
  <si>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</si>
  <si>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</si>
  <si>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</si>
  <si>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</si>
  <si>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</si>
  <si>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</si>
  <si>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</si>
  <si>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</si>
  <si>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</si>
  <si>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</si>
  <si>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</si>
  <si>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</si>
  <si>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</si>
  <si>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</si>
  <si>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</si>
  <si>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</si>
  <si>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</si>
  <si>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</si>
  <si>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</si>
  <si>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</si>
  <si>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</si>
  <si>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</si>
  <si>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</si>
  <si>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</si>
  <si>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</si>
  <si>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</si>
  <si>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</si>
  <si>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</si>
  <si>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</si>
  <si>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</si>
  <si>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</si>
  <si>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</si>
  <si>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</si>
  <si>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</si>
  <si>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</si>
  <si>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</si>
  <si>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</si>
  <si>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</si>
  <si>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</si>
  <si>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</si>
  <si>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</si>
  <si>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</si>
  <si>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</si>
  <si>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</si>
  <si>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</si>
  <si>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</si>
  <si>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</si>
  <si>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</si>
  <si>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</si>
  <si>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</si>
  <si>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</si>
  <si>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</si>
  <si>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</si>
  <si>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</si>
  <si>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</si>
  <si>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</si>
  <si>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</si>
  <si>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</si>
  <si>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</si>
  <si>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</si>
  <si>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</si>
  <si>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</si>
  <si>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</si>
  <si>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</si>
  <si>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</si>
  <si>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</si>
  <si>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</si>
  <si>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</si>
  <si>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</si>
  <si>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</si>
  <si>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</si>
  <si>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</si>
  <si>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</si>
  <si>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</si>
  <si>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</si>
  <si>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</si>
  <si>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</si>
  <si>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</si>
  <si>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</si>
  <si>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</si>
  <si>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</si>
  <si>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</si>
  <si>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</si>
  <si>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</si>
  <si>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</si>
  <si>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</si>
  <si>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</si>
  <si>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</si>
  <si>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</si>
  <si>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</si>
  <si>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</si>
  <si>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</si>
  <si>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</si>
  <si>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</si>
  <si>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</si>
  <si>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</si>
  <si>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</si>
  <si>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</si>
  <si>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</si>
  <si>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</si>
  <si>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</si>
  <si>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</si>
  <si>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</si>
  <si>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</si>
  <si>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</si>
  <si>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</si>
  <si>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</si>
  <si>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</si>
  <si>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</si>
  <si>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</si>
  <si>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</si>
  <si>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</si>
  <si>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</si>
  <si>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</si>
  <si>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</si>
  <si>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</si>
  <si>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</si>
  <si>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</si>
  <si>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</si>
  <si>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</si>
  <si>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</si>
  <si>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</si>
  <si>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</si>
  <si>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</si>
  <si>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</si>
  <si>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</si>
  <si>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</si>
  <si>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</si>
  <si>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</si>
  <si>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</si>
  <si>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</si>
  <si>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</si>
  <si>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</si>
  <si>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</si>
  <si>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</si>
  <si>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</si>
  <si>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</si>
  <si>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</si>
  <si>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</si>
  <si>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</si>
  <si>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</si>
  <si>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</si>
  <si>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</si>
  <si>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</si>
  <si>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</si>
  <si>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</si>
  <si>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</si>
  <si>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</si>
  <si>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</si>
  <si>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</si>
  <si>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</si>
  <si>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</si>
  <si>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</si>
  <si>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</si>
  <si>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</si>
  <si>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</si>
  <si>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</si>
  <si>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</si>
  <si>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</si>
  <si>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</si>
  <si>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</si>
  <si>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</si>
  <si>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</si>
  <si>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</si>
  <si>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</si>
  <si>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</si>
  <si>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</si>
  <si>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</si>
  <si>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</si>
  <si>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</si>
  <si>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</si>
  <si>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</si>
  <si>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</si>
  <si>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</si>
  <si>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</si>
  <si>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</si>
  <si>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</si>
  <si>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</si>
  <si>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</si>
  <si>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</si>
  <si>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</si>
  <si>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</si>
  <si>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</si>
  <si>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</si>
  <si>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</si>
  <si>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</si>
  <si>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</si>
  <si>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</si>
  <si>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</si>
  <si>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</si>
  <si>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</si>
  <si>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</si>
  <si>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</si>
  <si>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</si>
  <si>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</si>
  <si>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</si>
  <si>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</si>
  <si>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</si>
  <si>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</si>
  <si>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</si>
  <si>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</si>
  <si>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</si>
  <si>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</si>
  <si>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</si>
  <si>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</si>
  <si>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</si>
  <si>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</si>
  <si>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</si>
  <si>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</si>
  <si>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</si>
  <si>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</si>
  <si>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</si>
  <si>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</si>
  <si>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</si>
  <si>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</si>
  <si>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</si>
  <si>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</si>
  <si>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</si>
  <si>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</si>
  <si>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</si>
  <si>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</si>
  <si>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</si>
  <si>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</si>
  <si>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</si>
  <si>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</si>
  <si>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</si>
  <si>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</si>
  <si>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</si>
  <si>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</si>
  <si>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</si>
  <si>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</si>
  <si>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</si>
  <si>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</si>
  <si>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</si>
  <si>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</si>
  <si>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</si>
  <si>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</si>
  <si>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</si>
  <si>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</si>
  <si>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</si>
  <si>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</si>
  <si>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</si>
  <si>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</si>
  <si>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</si>
  <si>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</si>
  <si>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</si>
  <si>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</si>
  <si>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</si>
  <si>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</si>
  <si>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</si>
  <si>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</si>
  <si>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</si>
  <si>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</si>
  <si>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</si>
  <si>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</si>
  <si>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</si>
  <si>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</si>
  <si>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</si>
  <si>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</si>
  <si>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</si>
  <si>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</si>
  <si>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</si>
  <si>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</si>
  <si>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</si>
  <si>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</si>
  <si>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</si>
  <si>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</si>
  <si>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</si>
  <si>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</si>
  <si>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</si>
  <si>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</si>
  <si>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</si>
  <si>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</si>
  <si>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</si>
  <si>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</si>
  <si>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</si>
  <si>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</si>
  <si>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</si>
  <si>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</si>
  <si>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</si>
  <si>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</si>
  <si>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</si>
  <si>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</si>
  <si>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</si>
  <si>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</si>
  <si>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</si>
  <si>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</si>
  <si>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</si>
  <si>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</si>
  <si>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</si>
  <si>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</si>
  <si>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</si>
  <si>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</si>
  <si>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</si>
  <si>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</si>
  <si>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</si>
  <si>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</si>
  <si>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</si>
  <si>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</si>
  <si>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</si>
  <si>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</si>
  <si>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</si>
  <si>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</si>
  <si>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</si>
  <si>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</si>
  <si>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</si>
  <si>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</si>
  <si>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</si>
  <si>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</si>
  <si>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</si>
  <si>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</si>
  <si>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</si>
  <si>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</si>
  <si>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</si>
  <si>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</si>
  <si>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</si>
  <si>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</si>
  <si>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</si>
  <si>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</si>
  <si>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</si>
  <si>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</si>
  <si>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</si>
  <si>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</si>
  <si>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</si>
  <si>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</si>
  <si>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</si>
  <si>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</si>
  <si>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</si>
  <si>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</si>
  <si>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</si>
  <si>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</si>
  <si>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</si>
  <si>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</si>
  <si>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</si>
  <si>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</si>
  <si>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</si>
  <si>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</si>
  <si>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</si>
  <si>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</si>
  <si>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</si>
  <si>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</si>
  <si>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</si>
  <si>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</si>
  <si>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</si>
  <si>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</si>
  <si>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</si>
  <si>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</si>
  <si>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</si>
  <si>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</si>
  <si>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</si>
  <si>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</si>
  <si>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</si>
  <si>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</si>
  <si>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</si>
  <si>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</si>
  <si>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</si>
  <si>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</si>
  <si>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</si>
  <si>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</si>
  <si>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</si>
  <si>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</si>
  <si>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</si>
  <si>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</si>
  <si>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</si>
  <si>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</si>
  <si>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</si>
  <si>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</si>
  <si>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</si>
  <si>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</si>
  <si>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</si>
  <si>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</si>
  <si>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</si>
  <si>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</si>
  <si>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</si>
  <si>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</si>
  <si>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</si>
  <si>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</si>
  <si>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</si>
  <si>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</si>
  <si>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</si>
  <si>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</si>
  <si>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</si>
  <si>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</si>
  <si>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</si>
  <si>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</si>
  <si>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</si>
  <si>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</si>
  <si>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</si>
  <si>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</si>
  <si>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</si>
  <si>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</si>
  <si>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</si>
  <si>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</si>
  <si>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</si>
  <si>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</si>
  <si>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</si>
  <si>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</si>
  <si>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</si>
  <si>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</si>
  <si>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</si>
  <si>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</si>
  <si>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</si>
  <si>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</si>
  <si>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</si>
  <si>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</si>
  <si>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</si>
  <si>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</si>
  <si>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</si>
  <si>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</si>
  <si>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</si>
  <si>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</si>
  <si>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</si>
  <si>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</si>
  <si>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</si>
  <si>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</si>
  <si>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</si>
  <si>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</si>
  <si>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</si>
  <si>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</si>
  <si>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</si>
  <si>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</si>
  <si>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</si>
  <si>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</si>
  <si>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</si>
  <si>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</si>
  <si>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</si>
  <si>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</si>
  <si>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</si>
  <si>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</si>
  <si>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</si>
  <si>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</si>
  <si>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</si>
  <si>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</si>
  <si>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</si>
  <si>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</si>
  <si>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</si>
  <si>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</si>
  <si>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</si>
  <si>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</si>
  <si>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</si>
  <si>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</si>
  <si>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</si>
  <si>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</si>
  <si>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</si>
  <si>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</si>
  <si>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</si>
  <si>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</si>
  <si>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</si>
  <si>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</si>
  <si>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</si>
  <si>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</si>
  <si>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</si>
  <si>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</si>
  <si>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</si>
  <si>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</si>
  <si>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</si>
  <si>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</si>
  <si>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</si>
  <si>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</si>
  <si>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</si>
  <si>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</si>
  <si>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</si>
  <si>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</si>
  <si>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</si>
  <si>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</si>
  <si>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</si>
  <si>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</si>
  <si>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</si>
  <si>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</si>
  <si>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</si>
  <si>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</si>
  <si>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</si>
  <si>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</si>
  <si>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</si>
  <si>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</si>
  <si>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</si>
  <si>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</si>
  <si>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</si>
  <si>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</si>
  <si>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</si>
  <si>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</si>
  <si>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</si>
  <si>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</si>
  <si>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</si>
  <si>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</si>
  <si>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</si>
  <si>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</si>
  <si>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</si>
  <si>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</si>
  <si>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</si>
  <si>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</si>
  <si>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</si>
  <si>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</si>
  <si>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</si>
  <si>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</si>
  <si>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</si>
  <si>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</si>
  <si>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</si>
  <si>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</si>
  <si>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</si>
  <si>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</si>
  <si>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</si>
  <si>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</si>
  <si>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</si>
  <si>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</si>
  <si>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</si>
  <si>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</si>
  <si>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</si>
  <si>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</si>
  <si>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</si>
  <si>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</si>
  <si>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</si>
  <si>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</si>
  <si>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</si>
  <si>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</si>
  <si>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</si>
  <si>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</si>
  <si>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</si>
  <si>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</si>
  <si>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</si>
  <si>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</si>
  <si>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</si>
  <si>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</si>
  <si>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</si>
  <si>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</si>
  <si>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</si>
  <si>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</si>
  <si>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</si>
  <si>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</si>
  <si>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</si>
  <si>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</si>
  <si>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</si>
  <si>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</si>
  <si>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</si>
  <si>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</si>
  <si>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</si>
  <si>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</si>
  <si>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</si>
  <si>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</si>
  <si>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</si>
  <si>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</si>
  <si>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</si>
  <si>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</si>
  <si>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</si>
  <si>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</si>
  <si>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</si>
  <si>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</si>
  <si>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</si>
  <si>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</si>
  <si>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</si>
  <si>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</si>
  <si>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</si>
  <si>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</si>
  <si>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</si>
  <si>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</si>
  <si>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</si>
  <si>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</si>
  <si>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</si>
  <si>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</si>
  <si>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</si>
  <si>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</si>
  <si>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</si>
  <si>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</si>
  <si>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</si>
  <si>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</si>
  <si>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</si>
  <si>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</si>
  <si>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</si>
  <si>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</si>
  <si>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</si>
  <si>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</si>
  <si>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</si>
  <si>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</si>
  <si>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</si>
  <si>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</si>
  <si>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</si>
  <si>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</si>
  <si>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</si>
  <si>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</si>
  <si>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</si>
  <si>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</si>
  <si>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</si>
  <si>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</si>
  <si>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</si>
  <si>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</si>
  <si>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</si>
  <si>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</si>
  <si>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</si>
  <si>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</si>
  <si>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</si>
  <si>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</si>
  <si>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</si>
  <si>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</si>
  <si>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</si>
  <si>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</si>
  <si>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</si>
  <si>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</si>
  <si>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</si>
  <si>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</si>
  <si>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</si>
  <si>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</si>
  <si>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</si>
  <si>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</si>
  <si>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</si>
  <si>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</si>
  <si>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</si>
  <si>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</si>
  <si>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</si>
  <si>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</si>
  <si>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</si>
  <si>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</si>
  <si>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</si>
  <si>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</si>
  <si>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</si>
  <si>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</si>
  <si>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</si>
  <si>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</si>
  <si>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</si>
  <si>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</si>
  <si>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</si>
  <si>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</si>
  <si>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</si>
  <si>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</si>
  <si>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</si>
  <si>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</si>
  <si>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</si>
  <si>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</si>
  <si>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</si>
  <si>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</si>
  <si>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</si>
  <si>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</si>
  <si>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</si>
  <si>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</si>
  <si>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</si>
  <si>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</si>
  <si>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</si>
  <si>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</si>
  <si>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</si>
  <si>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</si>
  <si>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</si>
  <si>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</si>
  <si>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</si>
  <si>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</si>
  <si>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</si>
  <si>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</si>
  <si>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</si>
  <si>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</si>
  <si>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</si>
  <si>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</si>
  <si>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</si>
  <si>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</si>
  <si>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</si>
  <si>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</si>
  <si>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</si>
  <si>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</si>
  <si>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</si>
  <si>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</si>
  <si>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</si>
  <si>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</si>
  <si>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</si>
  <si>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</si>
  <si>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</si>
  <si>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</si>
  <si>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</si>
  <si>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</si>
  <si>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</si>
  <si>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</si>
  <si>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</si>
  <si>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</si>
  <si>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</si>
  <si>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</si>
  <si>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</si>
  <si>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</si>
  <si>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</si>
  <si>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</si>
  <si>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</si>
  <si>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</si>
  <si>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</si>
  <si>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</si>
  <si>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</si>
  <si>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</si>
  <si>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</si>
  <si>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</si>
  <si>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</si>
  <si>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</si>
  <si>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</si>
  <si>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</si>
  <si>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</si>
  <si>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</si>
  <si>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</si>
  <si>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</si>
  <si>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</si>
  <si>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</si>
  <si>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</si>
  <si>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</si>
  <si>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</si>
  <si>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</si>
  <si>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</si>
  <si>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</si>
  <si>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</si>
  <si>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</si>
  <si>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</si>
  <si>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</si>
  <si>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</si>
  <si>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</si>
  <si>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</si>
  <si>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</si>
  <si>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</si>
  <si>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</si>
  <si>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</si>
  <si>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</si>
  <si>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</si>
  <si>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</si>
  <si>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</si>
  <si>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</si>
  <si>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</si>
  <si>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</si>
  <si>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</si>
  <si>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</si>
  <si>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</si>
  <si>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</si>
  <si>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</si>
  <si>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</si>
  <si>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</si>
  <si>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</si>
  <si>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</si>
  <si>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</si>
  <si>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</si>
  <si>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</si>
  <si>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</si>
  <si>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</si>
  <si>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</si>
  <si>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</si>
  <si>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</si>
  <si>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</si>
  <si>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</si>
  <si>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</si>
  <si>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</si>
  <si>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</si>
  <si>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</si>
  <si>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</si>
  <si>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</si>
  <si>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</si>
  <si>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</si>
  <si>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</si>
  <si>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</si>
  <si>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</si>
  <si>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</si>
  <si>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</si>
  <si>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</si>
  <si>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</si>
  <si>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</si>
  <si>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</si>
  <si>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</si>
  <si>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</si>
  <si>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</si>
  <si>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</si>
  <si>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</si>
  <si>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</si>
  <si>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</si>
  <si>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</si>
  <si>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</si>
  <si>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</si>
  <si>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</si>
  <si>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</si>
  <si>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</si>
  <si>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</si>
  <si>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</si>
  <si>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</si>
  <si>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</si>
  <si>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</si>
  <si>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</si>
  <si>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</si>
  <si>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</si>
  <si>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</si>
  <si>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</si>
  <si>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</si>
  <si>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</si>
  <si>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</si>
  <si>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</si>
  <si>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</si>
  <si>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</si>
  <si>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</si>
  <si>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</si>
  <si>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</si>
  <si>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</si>
  <si>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</si>
  <si>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</si>
  <si>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</si>
  <si>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</si>
  <si>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</si>
  <si>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</si>
  <si>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</si>
  <si>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</si>
  <si>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</si>
  <si>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</si>
  <si>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</si>
  <si>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</si>
  <si>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</si>
  <si>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</si>
  <si>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</si>
  <si>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</si>
  <si>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</si>
  <si>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</si>
  <si>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</si>
  <si>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</si>
  <si>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</si>
  <si>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</si>
  <si>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</si>
  <si>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</si>
  <si>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</si>
  <si>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</si>
  <si>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</si>
  <si>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</si>
  <si>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</si>
  <si>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</si>
  <si>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</si>
  <si>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</si>
  <si>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</si>
  <si>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</si>
  <si>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</si>
  <si>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</si>
  <si>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</si>
  <si>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</si>
  <si>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</si>
  <si>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</si>
  <si>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</si>
  <si>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</si>
  <si>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</si>
  <si>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</si>
  <si>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</si>
  <si>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</si>
  <si>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</si>
  <si>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</si>
  <si>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</si>
  <si>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</si>
  <si>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</si>
  <si>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</si>
  <si>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</si>
  <si>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</si>
  <si>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</si>
  <si>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</si>
  <si>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</si>
  <si>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</si>
  <si>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</si>
  <si>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</si>
  <si>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</si>
  <si>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</si>
  <si>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</si>
  <si>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</si>
  <si>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</si>
  <si>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</si>
  <si>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</si>
  <si>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</si>
  <si>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</si>
  <si>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</si>
  <si>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</si>
  <si>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</si>
  <si>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</si>
  <si>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</si>
  <si>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</si>
  <si>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</si>
  <si>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</si>
  <si>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</si>
  <si>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</si>
  <si>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</si>
  <si>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</si>
  <si>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</si>
  <si>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</si>
  <si>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</si>
  <si>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</si>
  <si>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</si>
  <si>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</si>
  <si>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</si>
  <si>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</si>
  <si>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</si>
  <si>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</si>
  <si>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</si>
  <si>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</si>
  <si>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</si>
  <si>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</si>
  <si>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</si>
  <si>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</si>
  <si>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</si>
  <si>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</si>
  <si>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</si>
  <si>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</si>
  <si>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</si>
  <si>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</si>
  <si>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</si>
  <si>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</si>
  <si>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</si>
  <si>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</si>
  <si>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</si>
  <si>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</si>
  <si>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</si>
  <si>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</si>
  <si>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</si>
  <si>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</si>
  <si>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</si>
  <si>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</si>
  <si>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</si>
  <si>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</si>
  <si>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</si>
  <si>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</si>
  <si>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</si>
  <si>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</si>
  <si>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</si>
  <si>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</si>
  <si>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</si>
  <si>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</si>
  <si>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</si>
  <si>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</si>
  <si>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</si>
  <si>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</si>
  <si>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</si>
  <si>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</si>
  <si>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</si>
  <si>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</si>
  <si>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</si>
  <si>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</si>
  <si>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</si>
  <si>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</si>
  <si>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</si>
  <si>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</si>
  <si>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</si>
  <si>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</si>
  <si>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</si>
  <si>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</si>
  <si>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</si>
  <si>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</si>
  <si>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</si>
  <si>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</si>
  <si>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</si>
  <si>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</si>
  <si>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</si>
  <si>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</si>
  <si>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</si>
  <si>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</si>
  <si>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</si>
  <si>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</si>
  <si>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</si>
  <si>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</si>
  <si>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</si>
  <si>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</si>
  <si>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</si>
  <si>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</si>
  <si>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</si>
  <si>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</si>
  <si>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</si>
  <si>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</si>
  <si>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</si>
  <si>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</si>
  <si>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</si>
  <si>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</si>
  <si>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</si>
  <si>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</si>
  <si>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</si>
  <si>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</si>
  <si>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</si>
  <si>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</si>
  <si>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</si>
  <si>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</si>
  <si>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</si>
  <si>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</si>
  <si>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</si>
  <si>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</si>
  <si>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</si>
  <si>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</si>
  <si>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</si>
  <si>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</si>
  <si>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</si>
  <si>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</si>
  <si>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</si>
  <si>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</si>
  <si>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</si>
  <si>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</si>
  <si>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</si>
  <si>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</si>
  <si>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</si>
  <si>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</si>
  <si>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</si>
  <si>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</si>
  <si>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</si>
  <si>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</si>
  <si>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</si>
  <si>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</si>
  <si>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</si>
  <si>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</si>
  <si>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</si>
  <si>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</si>
  <si>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</si>
  <si>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</si>
  <si>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</si>
  <si>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</si>
  <si>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</si>
  <si>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</si>
  <si>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</si>
  <si>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</si>
  <si>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</si>
  <si>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</si>
  <si>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</si>
  <si>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</si>
  <si>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</si>
  <si>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</si>
  <si>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</si>
  <si>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</si>
  <si>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</si>
  <si>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</si>
  <si>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</si>
  <si>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</si>
  <si>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</si>
  <si>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</si>
  <si>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</si>
  <si>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</si>
  <si>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</si>
  <si>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</si>
  <si>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</si>
  <si>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</si>
  <si>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</si>
  <si>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</si>
  <si>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</si>
  <si>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</si>
  <si>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</si>
  <si>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</si>
  <si>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</si>
  <si>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</si>
  <si>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</si>
  <si>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</si>
  <si>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</si>
  <si>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</si>
  <si>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</si>
  <si>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</si>
  <si>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</si>
  <si>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</si>
  <si>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</si>
  <si>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</si>
  <si>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</si>
  <si>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</si>
  <si>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</si>
  <si>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</si>
  <si>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</si>
  <si>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</si>
  <si>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</si>
  <si>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</si>
  <si>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</si>
  <si>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</si>
  <si>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</si>
  <si>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</si>
  <si>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</si>
  <si>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</si>
  <si>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</si>
  <si>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</si>
  <si>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</si>
  <si>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</si>
  <si>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</si>
  <si>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</si>
  <si>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</si>
  <si>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</si>
  <si>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</si>
  <si>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</si>
  <si>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</si>
  <si>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</si>
  <si>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</si>
  <si>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</si>
  <si>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</si>
  <si>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</si>
  <si>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</si>
  <si>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</si>
  <si>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</si>
  <si>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</si>
  <si>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</si>
  <si>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</si>
  <si>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</si>
  <si>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</si>
  <si>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</si>
  <si>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</si>
  <si>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</si>
  <si>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</si>
  <si>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</si>
  <si>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</si>
  <si>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</si>
  <si>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</si>
  <si>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</si>
  <si>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</si>
  <si>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</si>
  <si>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</si>
  <si>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</si>
  <si>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</si>
  <si>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</si>
  <si>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</si>
  <si>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</si>
  <si>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</si>
  <si>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</si>
  <si>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</si>
  <si>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</si>
  <si>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</si>
  <si>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</si>
  <si>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</si>
  <si>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</si>
  <si>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</si>
  <si>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</si>
  <si>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</si>
  <si>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</si>
  <si>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</si>
  <si>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</si>
  <si>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</si>
  <si>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</si>
  <si>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</si>
  <si>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</si>
  <si>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</si>
  <si>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</si>
  <si>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</si>
  <si>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</si>
  <si>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</si>
  <si>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</si>
  <si>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</si>
  <si>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</si>
  <si>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</si>
  <si>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</si>
  <si>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</si>
  <si>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</si>
  <si>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</si>
  <si>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</si>
  <si>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</si>
  <si>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</si>
  <si>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</si>
  <si>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</si>
  <si>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</si>
  <si>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</si>
  <si>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</si>
  <si>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</si>
  <si>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</si>
  <si>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</si>
  <si>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</si>
  <si>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</si>
  <si>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</si>
  <si>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</si>
  <si>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</si>
  <si>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</si>
  <si>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</si>
  <si>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</si>
  <si>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</si>
  <si>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</si>
  <si>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</si>
  <si>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</si>
  <si>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</si>
  <si>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</si>
  <si>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</si>
  <si>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</si>
  <si>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</si>
  <si>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</si>
  <si>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</si>
  <si>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</si>
  <si>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</si>
  <si>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</si>
  <si>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</si>
  <si>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</si>
  <si>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</si>
  <si>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</si>
  <si>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</si>
  <si>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</si>
  <si>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</si>
  <si>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</si>
  <si>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</si>
  <si>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</si>
  <si>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</si>
  <si>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</si>
  <si>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</si>
  <si>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</si>
  <si>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</si>
  <si>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</si>
  <si>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</si>
  <si>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</si>
  <si>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</si>
  <si>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</si>
  <si>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</si>
  <si>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</si>
  <si>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</si>
  <si>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</si>
  <si>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</si>
  <si>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</si>
  <si>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</si>
  <si>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</si>
  <si>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</si>
  <si>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</si>
  <si>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</si>
  <si>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</si>
  <si>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</si>
  <si>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</si>
  <si>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</si>
  <si>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</si>
  <si>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</si>
  <si>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</si>
  <si>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</si>
  <si>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</si>
  <si>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</si>
  <si>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</si>
  <si>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</si>
  <si>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</si>
  <si>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</si>
  <si>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</si>
  <si>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</si>
  <si>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</si>
  <si>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</si>
  <si>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</si>
  <si>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</si>
  <si>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</si>
  <si>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</si>
  <si>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</si>
  <si>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</si>
  <si>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</si>
  <si>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</si>
  <si>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</si>
  <si>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</si>
  <si>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</si>
  <si>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</si>
  <si>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</si>
  <si>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</si>
  <si>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</si>
  <si>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</si>
  <si>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</si>
  <si>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</si>
  <si>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</si>
  <si>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</si>
  <si>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</si>
  <si>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</si>
  <si>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</si>
  <si>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</si>
  <si>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</si>
  <si>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</si>
  <si>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</si>
  <si>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</si>
  <si>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</si>
  <si>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</si>
  <si>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</si>
  <si>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</si>
  <si>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</si>
  <si>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</si>
  <si>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</si>
  <si>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</si>
  <si>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</si>
  <si>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</si>
  <si>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</si>
  <si>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</si>
  <si>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</si>
  <si>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</si>
  <si>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</si>
  <si>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</si>
  <si>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</si>
  <si>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</si>
  <si>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</si>
  <si>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</si>
  <si>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</si>
  <si>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</si>
  <si>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</si>
  <si>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</si>
  <si>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</si>
  <si>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</si>
  <si>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</si>
  <si>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</si>
  <si>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</si>
  <si>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</si>
  <si>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</si>
  <si>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</si>
  <si>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</si>
  <si>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</si>
  <si>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</si>
  <si>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</si>
  <si>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</si>
  <si>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</si>
  <si>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</si>
  <si>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</si>
  <si>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</si>
  <si>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</si>
  <si>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</si>
  <si>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</si>
  <si>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</si>
  <si>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</si>
  <si>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</si>
  <si>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</si>
  <si>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</si>
  <si>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</si>
  <si>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</si>
  <si>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</si>
  <si>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</si>
  <si>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</si>
  <si>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</si>
  <si>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</si>
  <si>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</si>
  <si>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</si>
  <si>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</si>
  <si>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</si>
  <si>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</si>
  <si>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</si>
  <si>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</si>
  <si>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</si>
  <si>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</si>
  <si>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</si>
  <si>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</si>
  <si>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</si>
  <si>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</si>
  <si>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</si>
  <si>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</si>
  <si>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</si>
  <si>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</si>
  <si>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</si>
  <si>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</si>
  <si>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</si>
  <si>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</si>
  <si>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</si>
  <si>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</si>
  <si>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</si>
  <si>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</si>
  <si>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</si>
  <si>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</si>
  <si>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</si>
  <si>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</si>
  <si>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</si>
  <si>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</si>
  <si>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</si>
  <si>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</si>
  <si>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</si>
  <si>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</si>
  <si>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</si>
  <si>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</si>
  <si>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</si>
  <si>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</si>
  <si>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</si>
  <si>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</si>
  <si>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</si>
  <si>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</si>
  <si>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</si>
  <si>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</si>
  <si>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</si>
  <si>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</si>
  <si>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</si>
  <si>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</si>
  <si>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</si>
  <si>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</si>
  <si>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</si>
  <si>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</si>
  <si>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</si>
  <si>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</si>
  <si>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</si>
  <si>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</si>
  <si>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</si>
  <si>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</si>
  <si>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</si>
  <si>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</si>
  <si>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</si>
  <si>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</si>
  <si>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</si>
  <si>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</si>
  <si>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</si>
  <si>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</si>
  <si>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</si>
  <si>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</si>
  <si>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</si>
  <si>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</si>
  <si>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</si>
  <si>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</si>
  <si>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</si>
  <si>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</si>
  <si>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</si>
  <si>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</si>
  <si>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</si>
  <si>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</si>
  <si>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</si>
  <si>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</si>
  <si>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</si>
  <si>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</si>
  <si>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</si>
  <si>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</si>
  <si>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</si>
  <si>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</si>
  <si>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</si>
  <si>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</si>
  <si>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</si>
  <si>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</si>
  <si>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</si>
  <si>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</si>
  <si>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</si>
  <si>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</si>
  <si>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</si>
  <si>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</si>
  <si>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</si>
  <si>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</si>
  <si>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</si>
  <si>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</si>
  <si>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</si>
  <si>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</si>
  <si>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</si>
  <si>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</si>
  <si>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</si>
  <si>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</si>
  <si>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</si>
  <si>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</si>
  <si>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</si>
  <si>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</si>
  <si>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</si>
  <si>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</si>
  <si>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</si>
  <si>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</si>
  <si>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</si>
  <si>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</si>
  <si>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</si>
  <si>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</si>
  <si>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</si>
  <si>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</si>
  <si>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</si>
  <si>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</si>
  <si>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</si>
  <si>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</si>
  <si>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</si>
  <si>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</si>
  <si>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</si>
  <si>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</si>
  <si>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</si>
  <si>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</si>
  <si>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</si>
  <si>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</si>
  <si>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</si>
  <si>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</si>
  <si>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</si>
  <si>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</si>
  <si>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</si>
  <si>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</si>
  <si>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</si>
  <si>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</si>
  <si>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</si>
  <si>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</si>
  <si>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</si>
  <si>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</si>
  <si>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</si>
  <si>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</si>
  <si>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</si>
  <si>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</si>
  <si>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</si>
  <si>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</si>
  <si>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</si>
  <si>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</si>
  <si>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</si>
  <si>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</si>
  <si>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</si>
  <si>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</si>
  <si>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</si>
  <si>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</si>
  <si>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</si>
  <si>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</si>
  <si>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</si>
  <si>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</si>
  <si>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</si>
  <si>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</si>
  <si>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</si>
  <si>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</si>
  <si>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</si>
  <si>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</si>
  <si>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</si>
  <si>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</si>
  <si>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</si>
  <si>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</si>
  <si>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</si>
  <si>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</si>
  <si>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</si>
  <si>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</si>
  <si>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</si>
  <si>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</si>
  <si>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</si>
  <si>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</si>
  <si>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</si>
  <si>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</si>
  <si>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</si>
  <si>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</si>
  <si>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</si>
  <si>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</si>
  <si>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</si>
  <si>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</si>
  <si>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</si>
  <si>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</si>
  <si>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</si>
  <si>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</si>
  <si>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</si>
  <si>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</si>
  <si>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</si>
  <si>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</si>
  <si>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</si>
  <si>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</si>
  <si>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</si>
  <si>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</si>
  <si>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</si>
  <si>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</si>
  <si>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</si>
  <si>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</si>
  <si>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</si>
  <si>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</si>
  <si>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</si>
  <si>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</si>
  <si>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</si>
  <si>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</si>
  <si>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</si>
  <si>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</si>
  <si>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</si>
  <si>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</si>
  <si>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</si>
  <si>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</si>
  <si>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</si>
  <si>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</si>
  <si>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</si>
  <si>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</si>
  <si>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</si>
  <si>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</si>
  <si>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</si>
  <si>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</si>
  <si>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</si>
  <si>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</si>
  <si>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</si>
  <si>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</si>
  <si>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</si>
  <si>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</si>
  <si>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</si>
  <si>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</si>
  <si>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</si>
  <si>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</si>
  <si>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</si>
  <si>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</si>
  <si>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</si>
  <si>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</si>
  <si>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</si>
  <si>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</si>
  <si>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</si>
  <si>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</si>
  <si>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</si>
  <si>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</si>
  <si>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</si>
  <si>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</si>
  <si>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</si>
  <si>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</si>
  <si>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</si>
  <si>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</si>
  <si>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</si>
  <si>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</si>
  <si>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</si>
  <si>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</si>
  <si>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</si>
  <si>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</si>
  <si>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</si>
  <si>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</si>
  <si>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</si>
  <si>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</si>
  <si>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</si>
  <si>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</si>
  <si>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</si>
  <si>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</si>
  <si>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</si>
  <si>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</si>
  <si>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</si>
  <si>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</si>
  <si>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</si>
  <si>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</si>
  <si>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</si>
  <si>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</si>
  <si>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</si>
  <si>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</si>
  <si>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</si>
  <si>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</si>
  <si>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</si>
  <si>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</si>
  <si>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</si>
  <si>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</si>
  <si>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</si>
  <si>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</si>
  <si>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</si>
  <si>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</si>
  <si>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</si>
  <si>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</si>
  <si>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</si>
  <si>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</si>
  <si>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</si>
  <si>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</si>
  <si>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</si>
  <si>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</si>
  <si>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</si>
  <si>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</si>
  <si>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</si>
  <si>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</si>
  <si>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</si>
  <si>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</si>
  <si>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</si>
  <si>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</si>
  <si>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</si>
  <si>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</si>
  <si>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</si>
  <si>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</si>
  <si>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</si>
  <si>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</si>
  <si>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</si>
  <si>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</si>
  <si>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</si>
  <si>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</si>
  <si>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</si>
  <si>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</si>
  <si>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</si>
  <si>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</si>
  <si>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</si>
  <si>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</si>
  <si>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</si>
  <si>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</si>
  <si>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</si>
  <si>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</si>
  <si>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</si>
  <si>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</si>
  <si>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</si>
  <si>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</si>
  <si>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</si>
  <si>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</si>
  <si>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</si>
  <si>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</si>
  <si>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</si>
  <si>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</si>
  <si>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</si>
  <si>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</si>
  <si>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</si>
  <si>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</si>
  <si>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</si>
  <si>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</si>
  <si>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</si>
  <si>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</si>
  <si>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</si>
  <si>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</si>
  <si>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</si>
  <si>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</si>
  <si>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</si>
  <si>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</si>
  <si>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</si>
  <si>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</si>
  <si>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</si>
  <si>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</si>
  <si>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</si>
  <si>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</si>
  <si>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</si>
  <si>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</si>
  <si>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</si>
  <si>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</si>
  <si>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</si>
  <si>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</si>
  <si>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</si>
  <si>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</si>
  <si>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</si>
  <si>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</si>
  <si>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</si>
  <si>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</si>
  <si>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</si>
  <si>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</si>
  <si>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</si>
  <si>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</si>
  <si>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</si>
  <si>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</si>
  <si>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</si>
  <si>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</si>
  <si>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</si>
  <si>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</si>
  <si>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</si>
  <si>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</si>
  <si>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</si>
  <si>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</si>
  <si>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</si>
  <si>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</si>
  <si>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</si>
  <si>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</si>
  <si>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</si>
  <si>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</si>
  <si>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</si>
  <si>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</si>
  <si>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</si>
  <si>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</si>
  <si>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</si>
  <si>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</si>
  <si>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</si>
  <si>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</si>
  <si>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</si>
  <si>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</si>
  <si>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</si>
  <si>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</si>
  <si>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</si>
  <si>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</si>
  <si>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</si>
  <si>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</si>
  <si>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</si>
  <si>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</si>
  <si>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</si>
  <si>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</si>
  <si>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</si>
  <si>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</si>
  <si>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</si>
  <si>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</si>
  <si>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</si>
  <si>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</si>
  <si>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</si>
  <si>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</si>
  <si>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</si>
  <si>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</si>
  <si>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</si>
  <si>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</si>
  <si>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</si>
  <si>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</si>
  <si>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</si>
  <si>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</si>
  <si>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</si>
  <si>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</si>
  <si>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</si>
  <si>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</si>
  <si>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</si>
  <si>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</si>
  <si>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</si>
  <si>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</si>
  <si>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</si>
  <si>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</si>
  <si>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</si>
  <si>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</si>
  <si>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</si>
  <si>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</si>
  <si>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</si>
  <si>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</si>
  <si>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</si>
  <si>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</si>
  <si>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</si>
  <si>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</si>
  <si>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</si>
  <si>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</si>
  <si>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</si>
  <si>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</si>
  <si>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</si>
  <si>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</si>
  <si>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</si>
  <si>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</si>
  <si>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</si>
  <si>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</si>
  <si>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</si>
  <si>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</si>
  <si>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</si>
  <si>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</si>
  <si>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</si>
  <si>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</si>
  <si>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</si>
  <si>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</si>
  <si>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</si>
  <si>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</si>
  <si>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</si>
  <si>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</si>
  <si>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</si>
  <si>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</si>
  <si>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</si>
  <si>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</si>
  <si>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</si>
  <si>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</si>
  <si>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</si>
  <si>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</si>
  <si>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</si>
  <si>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</si>
  <si>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</si>
  <si>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</si>
  <si>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</si>
  <si>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</si>
  <si>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</si>
  <si>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</si>
  <si>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</si>
  <si>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</si>
  <si>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</si>
  <si>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</si>
  <si>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</si>
  <si>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</si>
  <si>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</si>
  <si>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</si>
  <si>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</si>
  <si>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</si>
  <si>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</si>
  <si>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</si>
  <si>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</si>
  <si>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</si>
  <si>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</si>
  <si>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</si>
  <si>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</si>
  <si>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</si>
  <si>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</si>
  <si>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</si>
  <si>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</si>
  <si>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</si>
  <si>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</si>
  <si>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</si>
  <si>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</si>
  <si>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</si>
  <si>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</si>
  <si>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</si>
  <si>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</si>
  <si>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</si>
  <si>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</si>
  <si>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</si>
  <si>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</si>
  <si>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</si>
  <si>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</si>
  <si>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</si>
  <si>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</si>
  <si>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</si>
  <si>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</si>
  <si>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</si>
  <si>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</si>
  <si>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</si>
  <si>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</si>
  <si>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</si>
  <si>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</si>
  <si>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</si>
  <si>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</si>
  <si>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</si>
  <si>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</si>
  <si>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</si>
  <si>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</si>
  <si>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</si>
  <si>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</si>
  <si>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</si>
  <si>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</si>
  <si>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</si>
  <si>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</si>
  <si>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</si>
  <si>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</si>
  <si>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</si>
  <si>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</si>
  <si>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</si>
  <si>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</si>
  <si>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</si>
  <si>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</si>
  <si>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</si>
  <si>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</si>
  <si>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</si>
  <si>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</si>
  <si>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</si>
  <si>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</si>
  <si>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</si>
  <si>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</si>
  <si>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</si>
  <si>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</si>
  <si>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</si>
  <si>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</si>
  <si>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</si>
  <si>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</si>
  <si>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</si>
  <si>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</si>
  <si>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</si>
  <si>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</si>
  <si>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</si>
  <si>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</si>
  <si>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</si>
  <si>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</si>
  <si>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</si>
  <si>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</si>
  <si>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</si>
  <si>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</si>
  <si>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</si>
  <si>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</si>
  <si>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</si>
  <si>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</si>
  <si>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</si>
  <si>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</si>
  <si>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</si>
  <si>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</si>
  <si>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</si>
  <si>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</si>
  <si>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</si>
  <si>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</si>
  <si>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</si>
  <si>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</si>
  <si>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</si>
  <si>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</si>
  <si>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</si>
  <si>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</si>
  <si>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</si>
  <si>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</si>
  <si>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</si>
  <si>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</si>
  <si>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</si>
  <si>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</si>
  <si>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</si>
  <si>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</si>
  <si>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</si>
  <si>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</si>
  <si>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</si>
  <si>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</si>
  <si>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</si>
  <si>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</si>
  <si>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</si>
  <si>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</si>
  <si>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</si>
  <si>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</si>
  <si>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</si>
  <si>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</si>
  <si>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</si>
  <si>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</si>
  <si>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</si>
  <si>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</si>
  <si>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</si>
  <si>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</si>
  <si>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</si>
  <si>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</si>
  <si>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</si>
  <si>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</si>
  <si>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</si>
  <si>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</si>
  <si>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</si>
  <si>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</si>
  <si>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</si>
  <si>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</si>
  <si>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</si>
  <si>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</si>
  <si>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</si>
  <si>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</si>
  <si>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</si>
  <si>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</si>
  <si>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</si>
  <si>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</si>
  <si>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</si>
  <si>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</si>
  <si>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</si>
  <si>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</si>
  <si>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</si>
  <si>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</si>
  <si>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</si>
  <si>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</si>
  <si>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</si>
  <si>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</si>
  <si>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</si>
  <si>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</si>
  <si>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</si>
  <si>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</si>
  <si>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</si>
  <si>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</si>
  <si>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</si>
  <si>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</si>
  <si>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</si>
  <si>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</si>
  <si>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</si>
  <si>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</si>
  <si>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</si>
  <si>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</si>
  <si>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</si>
  <si>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</si>
  <si>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</si>
  <si>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</si>
  <si>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</si>
  <si>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</si>
  <si>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</si>
  <si>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</si>
  <si>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</si>
  <si>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</si>
  <si>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</si>
  <si>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</si>
  <si>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</si>
  <si>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</si>
  <si>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</si>
  <si>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</si>
  <si>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</si>
  <si>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</si>
  <si>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</si>
  <si>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</si>
  <si>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</si>
  <si>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</si>
  <si>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</si>
  <si>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</si>
  <si>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</si>
  <si>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</si>
  <si>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</si>
  <si>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</si>
  <si>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</si>
  <si>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</si>
  <si>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</si>
  <si>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</si>
  <si>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</si>
  <si>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</si>
  <si>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</si>
  <si>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</si>
  <si>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</si>
  <si>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</si>
  <si>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</si>
  <si>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</si>
  <si>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</si>
  <si>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</si>
  <si>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</si>
  <si>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</si>
  <si>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</si>
  <si>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</si>
  <si>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</si>
  <si>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</si>
  <si>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</si>
  <si>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</si>
  <si>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</si>
  <si>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</si>
  <si>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</si>
  <si>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</si>
  <si>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</si>
  <si>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</si>
  <si>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</si>
  <si>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</si>
  <si>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</si>
  <si>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</si>
  <si>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</si>
  <si>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</si>
  <si>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</si>
  <si>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</si>
  <si>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</si>
  <si>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</si>
  <si>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</si>
  <si>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</si>
  <si>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</si>
  <si>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</si>
  <si>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</si>
  <si>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</si>
  <si>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</si>
  <si>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</si>
  <si>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</si>
  <si>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</si>
  <si>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</si>
  <si>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</si>
  <si>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</si>
  <si>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</si>
  <si>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</si>
  <si>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</si>
  <si>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</si>
  <si>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</si>
  <si>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</si>
  <si>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</si>
  <si>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</si>
  <si>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</si>
  <si>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</si>
  <si>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</si>
  <si>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</si>
  <si>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</si>
  <si>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</si>
  <si>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</si>
  <si>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</si>
  <si>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</si>
  <si>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</si>
  <si>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</si>
  <si>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</si>
  <si>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</si>
  <si>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</si>
  <si>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</si>
  <si>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</si>
  <si>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</si>
  <si>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</si>
  <si>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</si>
  <si>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</si>
  <si>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</si>
  <si>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</si>
  <si>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</si>
  <si>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</si>
  <si>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</si>
  <si>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</si>
  <si>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</si>
  <si>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</si>
  <si>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</si>
  <si>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</si>
  <si>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</si>
  <si>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</si>
  <si>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</si>
  <si>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</si>
  <si>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</si>
  <si>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</si>
  <si>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</si>
  <si>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</si>
  <si>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</si>
  <si>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</si>
  <si>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</si>
  <si>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</si>
  <si>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</si>
  <si>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</si>
  <si>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</si>
  <si>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</si>
  <si>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</si>
  <si>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</si>
  <si>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</si>
  <si>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</si>
  <si>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</si>
  <si>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</si>
  <si>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</si>
  <si>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</si>
  <si>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</si>
  <si>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</si>
  <si>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</si>
  <si>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</si>
  <si>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</si>
  <si>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</si>
  <si>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</si>
  <si>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</si>
  <si>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</si>
  <si>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</si>
  <si>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</si>
  <si>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</si>
  <si>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</si>
  <si>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</si>
  <si>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</si>
  <si>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</si>
  <si>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</si>
  <si>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</si>
  <si>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</si>
  <si>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</si>
  <si>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</si>
  <si>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</si>
  <si>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</si>
  <si>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</si>
  <si>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</si>
  <si>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</si>
  <si>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</si>
  <si>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</si>
  <si>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</si>
  <si>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</si>
  <si>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</si>
  <si>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</si>
  <si>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</si>
  <si>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</si>
  <si>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</si>
  <si>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</si>
  <si>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</si>
  <si>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</si>
  <si>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</si>
  <si>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</si>
  <si>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</si>
  <si>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</si>
  <si>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</si>
  <si>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</si>
  <si>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</si>
  <si>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</si>
  <si>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</si>
  <si>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</si>
  <si>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</si>
  <si>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</si>
  <si>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</si>
  <si>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</si>
  <si>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</si>
  <si>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</si>
  <si>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</si>
  <si>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</si>
  <si>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</si>
  <si>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</si>
  <si>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</si>
  <si>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</si>
  <si>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</si>
  <si>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</si>
  <si>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</si>
  <si>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</si>
  <si>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</si>
  <si>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</si>
  <si>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</si>
  <si>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</si>
  <si>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</si>
  <si>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</si>
  <si>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</si>
  <si>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</si>
  <si>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</si>
  <si>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</si>
  <si>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</si>
  <si>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</si>
  <si>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</si>
  <si>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</si>
  <si>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</si>
  <si>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</si>
  <si>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</si>
  <si>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</si>
  <si>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</si>
  <si>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</si>
  <si>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</si>
  <si>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</si>
  <si>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</si>
  <si>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</si>
  <si>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</si>
  <si>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</si>
  <si>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</si>
  <si>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</si>
  <si>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</si>
  <si>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</si>
  <si>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</si>
  <si>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</si>
  <si>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</si>
  <si>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</si>
  <si>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</si>
  <si>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</si>
  <si>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</si>
  <si>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</si>
  <si>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</si>
  <si>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</si>
  <si>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</si>
  <si>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</si>
  <si>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</si>
  <si>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</si>
  <si>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</si>
  <si>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</si>
  <si>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</si>
  <si>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</si>
  <si>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</si>
  <si>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</si>
  <si>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</si>
  <si>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</si>
  <si>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</si>
  <si>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</si>
  <si>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</si>
  <si>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</si>
  <si>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</si>
  <si>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</si>
  <si>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</si>
  <si>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</si>
  <si>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</si>
  <si>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</si>
  <si>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</si>
  <si>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</si>
  <si>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</si>
  <si>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</si>
  <si>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</si>
  <si>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</si>
  <si>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</si>
  <si>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</si>
  <si>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</si>
  <si>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</si>
  <si>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</si>
  <si>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</si>
  <si>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</si>
  <si>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</si>
  <si>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</si>
  <si>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</si>
  <si>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</si>
  <si>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</si>
  <si>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</si>
  <si>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</si>
  <si>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</si>
  <si>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</si>
  <si>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</si>
  <si>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</si>
  <si>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</si>
  <si>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</si>
  <si>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</si>
  <si>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</si>
  <si>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</si>
  <si>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</si>
  <si>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</si>
  <si>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</si>
  <si>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</si>
  <si>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</si>
  <si>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</si>
  <si>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</si>
  <si>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</si>
  <si>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</si>
  <si>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</si>
  <si>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</si>
  <si>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</si>
  <si>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</si>
  <si>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</si>
  <si>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</si>
  <si>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</si>
  <si>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</si>
  <si>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</si>
  <si>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</si>
  <si>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</si>
  <si>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</si>
  <si>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</si>
  <si>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</si>
  <si>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</si>
  <si>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</si>
  <si>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</si>
  <si>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</si>
  <si>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</si>
  <si>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</si>
  <si>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</si>
  <si>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</si>
  <si>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</si>
  <si>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</si>
  <si>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</si>
  <si>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</si>
  <si>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</si>
  <si>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</si>
  <si>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</si>
  <si>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</si>
  <si>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</si>
  <si>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</si>
  <si>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</si>
  <si>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</si>
  <si>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</si>
  <si>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</si>
  <si>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</si>
  <si>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</si>
  <si>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</si>
  <si>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</si>
  <si>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</si>
  <si>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</si>
  <si>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</si>
  <si>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</si>
  <si>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</si>
  <si>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</si>
  <si>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</si>
  <si>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</si>
  <si>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</si>
  <si>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</si>
  <si>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</si>
  <si>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</si>
  <si>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</si>
  <si>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</si>
  <si>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</si>
  <si>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</si>
  <si>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</si>
  <si>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</si>
  <si>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</si>
  <si>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</si>
  <si>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</si>
  <si>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</si>
  <si>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</si>
  <si>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</si>
  <si>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</si>
  <si>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</si>
  <si>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</si>
  <si>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</si>
  <si>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</si>
  <si>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</si>
  <si>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</si>
  <si>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</si>
  <si>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</si>
  <si>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</si>
  <si>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</si>
  <si>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</si>
  <si>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</si>
  <si>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</si>
  <si>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</si>
  <si>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</si>
  <si>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</si>
  <si>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</si>
  <si>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</si>
  <si>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</si>
  <si>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</si>
  <si>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</si>
  <si>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</si>
  <si>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</si>
  <si>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</si>
  <si>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</si>
  <si>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</si>
  <si>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</si>
  <si>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</si>
  <si>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</si>
  <si>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</si>
  <si>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</si>
  <si>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</si>
  <si>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</si>
  <si>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</si>
  <si>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</si>
  <si>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</si>
  <si>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</si>
  <si>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</si>
  <si>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</si>
  <si>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</si>
  <si>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</si>
  <si>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</si>
  <si>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</si>
  <si>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</si>
  <si>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</si>
  <si>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</si>
  <si>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</si>
  <si>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</si>
  <si>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</si>
  <si>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</si>
  <si>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</si>
  <si>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</si>
  <si>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</si>
  <si>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</si>
  <si>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</si>
  <si>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</si>
  <si>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</si>
  <si>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</si>
  <si>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</si>
  <si>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</si>
  <si>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</si>
  <si>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</si>
  <si>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</si>
  <si>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</si>
  <si>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</si>
  <si>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</si>
  <si>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</si>
  <si>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</si>
  <si>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</si>
  <si>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</si>
  <si>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</si>
  <si>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</si>
  <si>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</si>
  <si>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</si>
  <si>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</si>
  <si>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</si>
  <si>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</si>
  <si>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</si>
  <si>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</si>
  <si>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</si>
  <si>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</si>
  <si>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</si>
  <si>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</si>
  <si>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</si>
  <si>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</si>
  <si>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</si>
  <si>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</si>
  <si>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</si>
  <si>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</si>
  <si>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</si>
  <si>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</si>
  <si>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</si>
  <si>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</si>
  <si>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</si>
  <si>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</si>
  <si>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</si>
  <si>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</si>
  <si>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</si>
  <si>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</si>
  <si>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</si>
  <si>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</si>
  <si>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</si>
  <si>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</si>
  <si>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</si>
  <si>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</si>
  <si>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</si>
  <si>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</si>
  <si>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</si>
  <si>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</si>
  <si>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</si>
  <si>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</si>
  <si>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</si>
  <si>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</si>
  <si>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</si>
  <si>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</si>
  <si>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</si>
  <si>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</si>
  <si>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</si>
  <si>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</si>
  <si>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</si>
  <si>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</si>
  <si>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</si>
  <si>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</si>
  <si>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</si>
  <si>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</si>
  <si>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</si>
  <si>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</si>
  <si>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</si>
  <si>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</si>
  <si>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</si>
  <si>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</si>
  <si>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</si>
  <si>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</si>
  <si>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</si>
  <si>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</si>
  <si>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</si>
  <si>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</si>
  <si>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</si>
  <si>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</si>
  <si>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</si>
  <si>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</si>
  <si>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</si>
  <si>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</si>
  <si>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</si>
  <si>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</si>
  <si>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</si>
  <si>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</si>
  <si>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</si>
  <si>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</si>
  <si>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</si>
  <si>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</si>
  <si>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</si>
  <si>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</si>
  <si>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</si>
  <si>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</si>
  <si>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</si>
  <si>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</si>
  <si>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</si>
  <si>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</si>
  <si>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</si>
  <si>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</si>
  <si>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</si>
  <si>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</si>
  <si>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</si>
  <si>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</si>
  <si>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</si>
  <si>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</si>
  <si>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</si>
  <si>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</si>
  <si>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</si>
  <si>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</si>
  <si>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</si>
  <si>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</si>
  <si>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</si>
  <si>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</si>
  <si>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</si>
  <si>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</si>
  <si>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</si>
  <si>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</si>
  <si>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</si>
  <si>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</si>
  <si>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</si>
  <si>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</si>
  <si>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</si>
  <si>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</si>
  <si>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</si>
  <si>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</si>
  <si>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</si>
  <si>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</si>
  <si>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</si>
  <si>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</si>
  <si>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</si>
  <si>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</si>
  <si>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</si>
  <si>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</si>
  <si>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</si>
  <si>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</si>
  <si>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</si>
  <si>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</si>
  <si>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</si>
  <si>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</si>
  <si>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</si>
  <si>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</si>
  <si>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</si>
  <si>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</si>
  <si>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</si>
  <si>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</si>
  <si>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</si>
  <si>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</si>
  <si>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</si>
  <si>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</si>
  <si>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</si>
  <si>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</si>
  <si>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</si>
  <si>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</si>
  <si>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</si>
  <si>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</si>
  <si>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</si>
  <si>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</si>
  <si>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</si>
  <si>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</si>
  <si>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</si>
  <si>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</si>
  <si>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</si>
  <si>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</si>
  <si>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</si>
  <si>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</si>
  <si>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</si>
  <si>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</si>
  <si>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</si>
  <si>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</si>
  <si>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</si>
  <si>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</si>
  <si>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</si>
  <si>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</si>
  <si>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</si>
  <si>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</si>
  <si>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</si>
  <si>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</si>
  <si>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</si>
  <si>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</si>
  <si>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</si>
  <si>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</si>
  <si>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</si>
  <si>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</si>
  <si>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</si>
  <si>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</si>
  <si>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</si>
  <si>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</si>
  <si>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</si>
  <si>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</si>
  <si>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</si>
  <si>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</si>
  <si>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</si>
  <si>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</si>
  <si>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</si>
  <si>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</si>
  <si>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</si>
  <si>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</si>
  <si>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</si>
  <si>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</si>
  <si>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</si>
  <si>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</si>
  <si>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</si>
  <si>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</si>
  <si>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</si>
  <si>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</si>
  <si>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</si>
  <si>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</si>
  <si>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</si>
  <si>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</si>
  <si>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</si>
  <si>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</si>
  <si>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</si>
  <si>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</si>
  <si>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</si>
  <si>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</si>
  <si>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</si>
  <si>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</si>
  <si>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</si>
  <si>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</si>
  <si>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</si>
  <si>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</si>
  <si>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</si>
  <si>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</si>
  <si>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</si>
  <si>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</si>
  <si>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</si>
  <si>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</si>
  <si>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</si>
  <si>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</si>
  <si>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</si>
  <si>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</si>
  <si>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</si>
  <si>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</si>
  <si>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</si>
  <si>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</si>
  <si>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</si>
  <si>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</si>
  <si>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</si>
  <si>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</si>
  <si>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</si>
  <si>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</si>
  <si>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</si>
  <si>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</si>
  <si>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</si>
  <si>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</si>
  <si>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</si>
  <si>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</si>
  <si>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</si>
  <si>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</si>
  <si>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</si>
  <si>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</si>
  <si>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</si>
  <si>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</si>
  <si>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</si>
  <si>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</si>
  <si>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</si>
  <si>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</si>
  <si>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</si>
  <si>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</si>
  <si>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</si>
  <si>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</si>
  <si>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</si>
  <si>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</si>
  <si>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</si>
  <si>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</si>
  <si>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</si>
  <si>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</si>
  <si>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</si>
  <si>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</si>
  <si>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</si>
  <si>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</si>
  <si>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</si>
  <si>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</si>
  <si>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</si>
  <si>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</si>
  <si>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</si>
  <si>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</si>
  <si>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</si>
  <si>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</si>
  <si>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</si>
  <si>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</si>
  <si>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</si>
  <si>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</si>
  <si>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</si>
  <si>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</si>
  <si>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</si>
  <si>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</si>
  <si>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</si>
  <si>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</si>
  <si>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</si>
  <si>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</si>
  <si>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</si>
  <si>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</si>
  <si>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</si>
  <si>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</si>
  <si>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</si>
  <si>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</si>
  <si>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</si>
  <si>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</si>
  <si>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</si>
  <si>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</si>
  <si>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</si>
  <si>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</si>
  <si>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</si>
  <si>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</si>
  <si>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</si>
  <si>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</si>
  <si>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</si>
  <si>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</si>
  <si>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</si>
  <si>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</si>
  <si>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</si>
  <si>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</si>
  <si>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</si>
  <si>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</si>
  <si>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</si>
  <si>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</si>
  <si>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</si>
  <si>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</si>
  <si>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</si>
  <si>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</si>
  <si>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</si>
  <si>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</si>
  <si>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</si>
  <si>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</si>
  <si>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</si>
  <si>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</si>
  <si>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</si>
  <si>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</si>
  <si>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</si>
  <si>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</si>
  <si>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</si>
  <si>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</si>
  <si>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</si>
  <si>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</si>
  <si>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</si>
  <si>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</si>
  <si>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</si>
  <si>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</si>
  <si>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</si>
  <si>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</si>
  <si>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</si>
  <si>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</si>
  <si>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</si>
  <si>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</si>
  <si>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</si>
  <si>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</si>
  <si>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</si>
  <si>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</si>
  <si>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</si>
  <si>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</si>
  <si>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</si>
  <si>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</si>
  <si>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</si>
  <si>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</si>
  <si>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</si>
  <si>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</si>
  <si>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</si>
  <si>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</si>
  <si>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</si>
  <si>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</si>
  <si>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</si>
  <si>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</si>
  <si>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</si>
  <si>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</si>
  <si>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</si>
  <si>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</si>
  <si>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</si>
  <si>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</si>
  <si>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</si>
  <si>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</si>
  <si>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</si>
  <si>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</si>
  <si>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</si>
  <si>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</si>
  <si>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</si>
  <si>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</si>
  <si>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</si>
  <si>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</si>
  <si>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</si>
  <si>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</si>
  <si>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</si>
  <si>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</si>
  <si>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</si>
  <si>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</si>
  <si>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</si>
  <si>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</si>
  <si>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</si>
  <si>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</si>
  <si>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</si>
  <si>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</si>
  <si>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</si>
  <si>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</si>
  <si>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</si>
  <si>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</si>
  <si>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</si>
  <si>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</si>
  <si>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</si>
  <si>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</si>
  <si>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</si>
  <si>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</si>
  <si>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</si>
  <si>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</si>
  <si>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</si>
  <si>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</si>
  <si>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</si>
  <si>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</si>
  <si>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</si>
  <si>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</si>
  <si>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</si>
  <si>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</si>
  <si>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</si>
  <si>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</si>
  <si>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</si>
  <si>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</si>
  <si>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</si>
  <si>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</si>
  <si>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</si>
  <si>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</si>
  <si>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</si>
  <si>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</si>
  <si>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</si>
  <si>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</si>
  <si>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</si>
  <si>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</si>
  <si>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</si>
  <si>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</si>
  <si>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</si>
  <si>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</si>
  <si>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</si>
  <si>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</si>
  <si>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</si>
  <si>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</si>
  <si>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</si>
  <si>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</si>
  <si>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</si>
  <si>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</si>
  <si>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</si>
  <si>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</si>
  <si>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</si>
  <si>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</si>
  <si>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</si>
  <si>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</si>
  <si>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</si>
  <si>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</si>
  <si>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</si>
  <si>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</si>
  <si>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</si>
  <si>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</si>
  <si>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</si>
  <si>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</si>
  <si>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</si>
  <si>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</si>
  <si>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</si>
  <si>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</si>
  <si>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</si>
  <si>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</si>
  <si>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</si>
  <si>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</si>
  <si>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</si>
  <si>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</si>
  <si>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</si>
  <si>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</si>
  <si>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</si>
  <si>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</si>
  <si>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</si>
  <si>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</si>
  <si>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</si>
  <si>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</si>
  <si>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</si>
  <si>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</si>
  <si>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</si>
  <si>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</si>
  <si>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</si>
  <si>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</si>
  <si>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</si>
  <si>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</si>
  <si>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</si>
  <si>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</si>
  <si>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</si>
  <si>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</si>
  <si>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</si>
  <si>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</si>
  <si>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</si>
  <si>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</si>
  <si>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</si>
  <si>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</si>
  <si>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</si>
  <si>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</si>
  <si>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</si>
  <si>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</si>
  <si>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</si>
  <si>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</si>
  <si>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</si>
  <si>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</si>
  <si>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</si>
  <si>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</si>
  <si>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</si>
  <si>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</si>
  <si>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</si>
  <si>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</si>
  <si>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</si>
  <si>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</si>
  <si>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</si>
  <si>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</si>
  <si>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</si>
  <si>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</si>
  <si>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</si>
  <si>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</si>
  <si>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</si>
  <si>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</si>
  <si>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</si>
  <si>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</si>
  <si>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</si>
  <si>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</si>
  <si>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</si>
  <si>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</si>
  <si>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</si>
  <si>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</si>
  <si>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</si>
  <si>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</si>
  <si>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</si>
  <si>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</si>
  <si>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</si>
  <si>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</si>
  <si>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</si>
  <si>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</si>
  <si>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</si>
  <si>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</si>
  <si>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</si>
  <si>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</si>
  <si>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</si>
  <si>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</si>
  <si>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</si>
  <si>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</si>
  <si>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</si>
  <si>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</si>
  <si>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</si>
  <si>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</si>
  <si>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</si>
  <si>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</si>
  <si>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</si>
  <si>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</si>
  <si>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</si>
  <si>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</si>
  <si>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</si>
  <si>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</si>
  <si>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</si>
  <si>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</si>
  <si>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</si>
  <si>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</si>
  <si>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</si>
  <si>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</si>
  <si>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</si>
  <si>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</si>
  <si>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</si>
  <si>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</si>
  <si>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</si>
  <si>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</si>
  <si>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</si>
  <si>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</si>
  <si>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</si>
  <si>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</si>
  <si>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</si>
  <si>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</si>
  <si>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</si>
  <si>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</si>
  <si>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</si>
  <si>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</si>
  <si>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</si>
  <si>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</si>
  <si>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</si>
  <si>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</si>
  <si>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</si>
  <si>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</si>
  <si>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</si>
  <si>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</si>
  <si>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</si>
  <si>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</si>
  <si>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</si>
  <si>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</si>
  <si>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</si>
  <si>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</si>
  <si>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</si>
  <si>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</si>
  <si>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</si>
  <si>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</si>
  <si>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</si>
  <si>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</si>
  <si>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</si>
  <si>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</si>
  <si>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</si>
  <si>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</si>
  <si>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</si>
  <si>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</si>
  <si>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</si>
  <si>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</si>
  <si>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</si>
  <si>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</si>
  <si>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</si>
  <si>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</si>
  <si>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</si>
  <si>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</si>
  <si>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</si>
  <si>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</si>
  <si>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</si>
  <si>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</si>
  <si>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</si>
  <si>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</si>
  <si>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</si>
  <si>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</si>
  <si>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</si>
  <si>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</si>
  <si>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</si>
  <si>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</si>
  <si>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</si>
  <si>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</si>
  <si>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</si>
  <si>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</si>
  <si>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</si>
  <si>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</si>
  <si>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</si>
  <si>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</si>
  <si>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</si>
  <si>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</si>
  <si>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</si>
  <si>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</si>
  <si>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</si>
  <si>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</si>
  <si>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</si>
  <si>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</si>
  <si>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</si>
  <si>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</si>
  <si>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</si>
  <si>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</si>
  <si>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</si>
  <si>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</si>
  <si>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</si>
  <si>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</si>
  <si>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</si>
  <si>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</si>
  <si>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</si>
  <si>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</si>
  <si>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</si>
  <si>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</si>
  <si>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</si>
  <si>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</si>
  <si>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</si>
  <si>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</si>
  <si>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</si>
  <si>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</si>
  <si>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</si>
  <si>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</si>
  <si>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</si>
  <si>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</si>
  <si>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</si>
  <si>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</si>
  <si>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</si>
  <si>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</si>
  <si>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</si>
  <si>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</si>
  <si>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</si>
  <si>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</si>
  <si>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</si>
  <si>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</si>
  <si>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</si>
  <si>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</si>
  <si>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</si>
  <si>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</si>
  <si>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</si>
  <si>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</si>
  <si>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</si>
  <si>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</si>
  <si>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</si>
  <si>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</si>
  <si>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</si>
  <si>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</si>
  <si>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</si>
  <si>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</si>
  <si>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</si>
  <si>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</si>
  <si>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</si>
  <si>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</si>
  <si>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</si>
  <si>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</si>
  <si>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</si>
  <si>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</si>
  <si>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</si>
  <si>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</si>
  <si>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</si>
  <si>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</si>
  <si>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</si>
  <si>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</si>
  <si>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</si>
  <si>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</si>
  <si>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</si>
  <si>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</si>
  <si>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</si>
  <si>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</si>
  <si>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</si>
  <si>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</si>
  <si>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</si>
  <si>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</si>
  <si>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</si>
  <si>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</si>
  <si>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</si>
  <si>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</si>
  <si>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</si>
  <si>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</si>
  <si>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</si>
  <si>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</si>
  <si>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</si>
  <si>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</si>
  <si>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</si>
  <si>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</si>
  <si>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</si>
  <si>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</si>
  <si>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</si>
  <si>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</si>
  <si>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</si>
  <si>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</si>
  <si>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</si>
  <si>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</si>
  <si>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</si>
  <si>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</si>
  <si>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</si>
  <si>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</si>
  <si>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</si>
  <si>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</si>
  <si>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</si>
  <si>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</si>
  <si>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</si>
  <si>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</si>
  <si>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</si>
  <si>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</si>
  <si>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</si>
  <si>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</si>
  <si>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</si>
  <si>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</si>
  <si>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</si>
  <si>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</si>
  <si>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</si>
  <si>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</si>
  <si>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</si>
  <si>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</si>
  <si>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</si>
  <si>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</si>
  <si>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</si>
  <si>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</si>
  <si>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</si>
  <si>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</si>
  <si>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</si>
  <si>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</si>
  <si>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</si>
  <si>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</si>
  <si>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</si>
  <si>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</si>
  <si>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</si>
  <si>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</si>
  <si>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</si>
  <si>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</si>
  <si>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</si>
  <si>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</si>
  <si>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</si>
  <si>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</si>
  <si>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</si>
  <si>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</si>
  <si>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</si>
  <si>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</si>
  <si>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</si>
  <si>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</si>
  <si>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</si>
  <si>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</si>
  <si>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</si>
  <si>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</si>
  <si>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</si>
  <si>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</si>
  <si>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</si>
  <si>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</si>
  <si>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</si>
  <si>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</si>
  <si>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</si>
  <si>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</si>
  <si>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</si>
  <si>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</si>
  <si>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</si>
  <si>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</si>
  <si>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</si>
  <si>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</si>
  <si>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</si>
  <si>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</si>
  <si>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</si>
  <si>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</si>
  <si>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</si>
  <si>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</si>
  <si>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</si>
  <si>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</si>
  <si>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</si>
  <si>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</si>
  <si>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</si>
  <si>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</si>
  <si>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</si>
  <si>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</si>
  <si>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</si>
  <si>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</si>
  <si>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</si>
  <si>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</si>
  <si>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</si>
  <si>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</si>
  <si>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</si>
  <si>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</si>
  <si>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</si>
  <si>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</si>
  <si>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</si>
  <si>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</si>
  <si>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</si>
  <si>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</si>
  <si>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</si>
  <si>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</si>
  <si>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</si>
  <si>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</si>
  <si>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</si>
  <si>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</si>
  <si>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</si>
  <si>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</si>
  <si>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</si>
  <si>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</si>
  <si>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</si>
  <si>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</si>
  <si>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</si>
  <si>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</si>
  <si>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</si>
  <si>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</si>
  <si>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</si>
  <si>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</si>
  <si>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</si>
  <si>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</si>
  <si>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</si>
  <si>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</si>
  <si>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</si>
  <si>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</si>
  <si>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</si>
  <si>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</si>
  <si>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</si>
  <si>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</si>
  <si>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</si>
  <si>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</si>
  <si>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</si>
  <si>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</si>
  <si>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</si>
  <si>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</si>
  <si>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</si>
  <si>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</si>
  <si>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</si>
  <si>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</si>
  <si>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</si>
  <si>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</si>
  <si>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</si>
  <si>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</si>
  <si>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</si>
  <si>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</si>
  <si>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</si>
  <si>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</si>
  <si>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</si>
  <si>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</si>
  <si>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</si>
  <si>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</si>
  <si>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</si>
  <si>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</si>
  <si>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</si>
  <si>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</si>
  <si>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</si>
  <si>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</si>
  <si>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</si>
  <si>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</si>
  <si>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</si>
  <si>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</si>
  <si>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</si>
  <si>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</si>
  <si>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</si>
  <si>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</si>
  <si>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</si>
  <si>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</si>
  <si>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</si>
  <si>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</si>
  <si>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</si>
  <si>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</si>
  <si>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</si>
  <si>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</si>
  <si>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</si>
  <si>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</si>
  <si>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</si>
  <si>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</si>
  <si>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</si>
  <si>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</si>
  <si>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</si>
  <si>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</si>
  <si>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</si>
  <si>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</si>
  <si>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</si>
  <si>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</si>
  <si>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</si>
  <si>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</si>
  <si>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</si>
  <si>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</si>
  <si>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</si>
  <si>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</si>
  <si>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</si>
  <si>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</si>
  <si>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</si>
  <si>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</si>
  <si>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</si>
  <si>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</si>
  <si>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</si>
  <si>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</si>
  <si>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</si>
  <si>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</si>
  <si>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</si>
  <si>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</si>
  <si>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</si>
  <si>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</si>
  <si>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</si>
  <si>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</si>
  <si>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</si>
  <si>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</si>
  <si>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</si>
  <si>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</si>
  <si>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</si>
  <si>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</si>
  <si>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</si>
  <si>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</si>
  <si>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</si>
  <si>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</si>
  <si>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</si>
  <si>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</si>
  <si>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</si>
  <si>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</si>
  <si>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</si>
  <si>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</si>
  <si>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</si>
  <si>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</si>
  <si>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</si>
  <si>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</si>
  <si>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</si>
  <si>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</si>
  <si>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</si>
  <si>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</si>
  <si>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</si>
  <si>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</si>
  <si>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</si>
  <si>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</si>
  <si>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</si>
  <si>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</si>
  <si>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</si>
  <si>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</si>
  <si>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</si>
  <si>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</si>
  <si>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</si>
  <si>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</si>
  <si>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</si>
  <si>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</si>
  <si>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</si>
  <si>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</si>
  <si>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</si>
  <si>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</si>
  <si>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</si>
  <si>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</si>
  <si>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</si>
  <si>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</si>
  <si>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</si>
  <si>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</si>
  <si>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</si>
  <si>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</si>
  <si>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</si>
  <si>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</si>
  <si>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</si>
  <si>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</si>
  <si>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</si>
  <si>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</si>
  <si>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</si>
  <si>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</si>
  <si>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</si>
  <si>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</si>
  <si>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</si>
  <si>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</si>
  <si>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</si>
  <si>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</si>
  <si>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</si>
  <si>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</si>
  <si>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</si>
  <si>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</si>
  <si>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</si>
  <si>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</si>
  <si>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</si>
  <si>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</si>
  <si>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</si>
  <si>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</si>
  <si>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</si>
  <si>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</si>
  <si>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</si>
  <si>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</si>
  <si>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</si>
  <si>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</si>
  <si>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</si>
  <si>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</si>
  <si>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</si>
  <si>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</si>
  <si>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</si>
  <si>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</si>
  <si>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</si>
  <si>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</si>
  <si>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</si>
  <si>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</si>
  <si>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</si>
  <si>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</si>
  <si>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</si>
  <si>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</si>
  <si>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</si>
  <si>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</si>
  <si>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</si>
  <si>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</si>
  <si>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</si>
  <si>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</si>
  <si>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</si>
  <si>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</si>
  <si>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</si>
  <si>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</si>
  <si>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</si>
  <si>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</si>
  <si>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</si>
  <si>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</si>
  <si>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</si>
  <si>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</si>
  <si>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</si>
  <si>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</si>
  <si>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</si>
  <si>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</si>
  <si>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</si>
  <si>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</si>
  <si>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</si>
  <si>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</si>
  <si>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</si>
  <si>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</si>
  <si>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</si>
  <si>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</si>
  <si>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</si>
  <si>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</si>
  <si>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</si>
  <si>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</si>
  <si>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</si>
  <si>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</si>
  <si>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</si>
  <si>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</si>
  <si>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</si>
  <si>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</si>
  <si>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</si>
  <si>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</si>
  <si>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</si>
  <si>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</si>
  <si>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</si>
  <si>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</si>
  <si>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</si>
  <si>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</si>
  <si>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</si>
  <si>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</si>
  <si>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</si>
  <si>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</si>
  <si>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</si>
  <si>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</si>
  <si>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</si>
  <si>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</si>
  <si>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</si>
  <si>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</si>
  <si>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</si>
  <si>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</si>
  <si>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</si>
  <si>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</si>
  <si>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</si>
  <si>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</si>
  <si>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</si>
  <si>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</si>
  <si>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</si>
  <si>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</si>
  <si>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</si>
  <si>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</si>
  <si>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</si>
  <si>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</si>
  <si>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</si>
  <si>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</si>
  <si>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</si>
  <si>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</si>
  <si>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</si>
  <si>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</si>
  <si>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</si>
  <si>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</si>
  <si>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</si>
  <si>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</si>
  <si>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</si>
  <si>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</si>
  <si>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</si>
  <si>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</si>
  <si>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</si>
  <si>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</si>
  <si>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</si>
  <si>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</si>
  <si>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</si>
  <si>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</si>
  <si>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</si>
  <si>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</si>
  <si>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</si>
  <si>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</si>
  <si>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</si>
  <si>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</si>
  <si>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</si>
  <si>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</si>
  <si>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</si>
  <si>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</si>
  <si>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</si>
  <si>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</si>
  <si>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</si>
  <si>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</si>
  <si>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</si>
  <si>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</si>
  <si>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</si>
  <si>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</si>
  <si>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</si>
  <si>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</si>
  <si>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</si>
  <si>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</si>
  <si>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</si>
  <si>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</si>
  <si>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</si>
  <si>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</si>
  <si>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</si>
  <si>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</si>
  <si>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</si>
  <si>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</si>
  <si>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</si>
  <si>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</si>
  <si>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</si>
  <si>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</si>
  <si>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</si>
  <si>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</si>
  <si>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</si>
  <si>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</si>
  <si>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</si>
  <si>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</si>
  <si>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</si>
  <si>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</si>
  <si>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</si>
  <si>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</si>
  <si>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</si>
  <si>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</si>
  <si>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</si>
  <si>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</si>
  <si>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</si>
  <si>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</si>
  <si>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</si>
  <si>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</si>
  <si>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</si>
  <si>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</si>
  <si>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</si>
  <si>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</si>
  <si>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</si>
  <si>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</si>
  <si>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</si>
  <si>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</si>
  <si>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</si>
  <si>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</si>
  <si>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</si>
  <si>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</si>
  <si>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</si>
  <si>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</si>
  <si>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</si>
  <si>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</si>
  <si>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</si>
  <si>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</si>
  <si>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</si>
  <si>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</si>
  <si>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</si>
  <si>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</si>
  <si>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</si>
  <si>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</si>
  <si>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</si>
  <si>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</si>
  <si>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</si>
  <si>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</si>
  <si>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</si>
  <si>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</si>
  <si>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</si>
  <si>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</si>
  <si>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</si>
  <si>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</si>
  <si>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</si>
  <si>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</si>
  <si>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</si>
  <si>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</si>
  <si>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</si>
  <si>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</si>
  <si>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</si>
  <si>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</si>
  <si>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</si>
  <si>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</si>
  <si>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</si>
  <si>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</si>
  <si>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</si>
  <si>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</si>
  <si>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</si>
  <si>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</si>
  <si>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</si>
  <si>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</si>
  <si>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</si>
  <si>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</si>
  <si>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</si>
  <si>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</si>
  <si>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</si>
  <si>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</si>
  <si>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</si>
  <si>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</si>
  <si>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</si>
  <si>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</si>
  <si>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</si>
  <si>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</si>
  <si>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</si>
  <si>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</si>
  <si>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</si>
  <si>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</si>
  <si>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</si>
  <si>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</si>
  <si>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</si>
  <si>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</si>
  <si>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</si>
  <si>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</si>
  <si>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</si>
  <si>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</si>
  <si>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</si>
  <si>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</si>
  <si>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</si>
  <si>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</si>
  <si>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</si>
  <si>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</si>
  <si>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</si>
  <si>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</si>
  <si>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</si>
  <si>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</si>
  <si>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</si>
  <si>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</si>
  <si>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</si>
  <si>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</si>
  <si>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</si>
  <si>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</si>
  <si>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</si>
  <si>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</si>
  <si>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</si>
  <si>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</si>
  <si>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</si>
  <si>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</si>
  <si>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</si>
  <si>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</si>
  <si>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</si>
  <si>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</si>
  <si>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</si>
  <si>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</si>
  <si>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</si>
  <si>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</si>
  <si>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</si>
  <si>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</si>
  <si>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</si>
  <si>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</si>
  <si>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</si>
  <si>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</si>
  <si>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</si>
  <si>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</si>
  <si>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</si>
  <si>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</si>
  <si>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</si>
  <si>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</si>
  <si>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</si>
  <si>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</si>
  <si>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</si>
  <si>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</si>
  <si>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</si>
  <si>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</si>
  <si>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</si>
  <si>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</si>
  <si>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</si>
  <si>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</si>
  <si>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</si>
  <si>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</si>
  <si>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</si>
  <si>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</si>
  <si>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</si>
  <si>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</si>
  <si>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</si>
  <si>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</si>
  <si>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</si>
  <si>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</si>
  <si>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</si>
  <si>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</si>
  <si>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</si>
  <si>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</si>
  <si>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</si>
  <si>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</si>
  <si>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</si>
  <si>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</si>
  <si>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</si>
  <si>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</si>
  <si>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</si>
  <si>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</si>
  <si>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</si>
  <si>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</si>
  <si>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</si>
  <si>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</si>
  <si>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</si>
  <si>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</si>
  <si>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</si>
  <si>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</si>
  <si>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</si>
  <si>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</si>
  <si>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</si>
  <si>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</si>
  <si>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</si>
  <si>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</si>
  <si>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</si>
  <si>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</si>
  <si>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</si>
  <si>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</si>
  <si>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</si>
  <si>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</si>
  <si>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</si>
  <si>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</si>
  <si>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</si>
  <si>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</si>
  <si>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</si>
  <si>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</si>
  <si>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</si>
  <si>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</si>
  <si>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</si>
  <si>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</si>
  <si>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</si>
  <si>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</si>
  <si>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</si>
  <si>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</si>
  <si>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</si>
  <si>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</si>
  <si>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</si>
  <si>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</si>
  <si>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</si>
  <si>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</si>
  <si>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</si>
  <si>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</si>
  <si>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</si>
  <si>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</si>
  <si>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</si>
  <si>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</si>
  <si>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</si>
  <si>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</si>
  <si>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</si>
  <si>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</si>
  <si>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</si>
  <si>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</si>
  <si>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</si>
  <si>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</si>
  <si>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</si>
  <si>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</si>
  <si>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</si>
  <si>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</si>
  <si>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</si>
  <si>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</si>
  <si>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</si>
  <si>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</si>
  <si>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</si>
  <si>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</si>
  <si>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</si>
  <si>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</si>
  <si>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</si>
  <si>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</si>
  <si>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</si>
  <si>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</si>
  <si>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</si>
  <si>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</si>
  <si>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</si>
  <si>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</si>
  <si>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</si>
  <si>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</si>
  <si>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</si>
  <si>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</si>
  <si>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</si>
  <si>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</si>
  <si>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</si>
  <si>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</si>
  <si>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</si>
  <si>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</si>
  <si>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</si>
  <si>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</si>
  <si>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</si>
  <si>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</si>
  <si>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</si>
  <si>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</si>
  <si>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</si>
  <si>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</si>
  <si>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</si>
  <si>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</si>
  <si>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</si>
  <si>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</si>
  <si>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</si>
  <si>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</si>
  <si>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</si>
  <si>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</si>
  <si>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</si>
  <si>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</si>
  <si>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</si>
  <si>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</si>
  <si>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</si>
  <si>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</si>
  <si>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</si>
  <si>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</si>
  <si>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</si>
  <si>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</si>
  <si>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</si>
  <si>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</si>
  <si>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</si>
  <si>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</si>
  <si>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</si>
  <si>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</si>
  <si>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</si>
  <si>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</si>
  <si>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</si>
  <si>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</si>
  <si>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</si>
  <si>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</si>
  <si>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</si>
  <si>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</si>
  <si>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</si>
  <si>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</si>
  <si>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</si>
  <si>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</si>
  <si>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</si>
  <si>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</si>
  <si>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</si>
  <si>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</si>
  <si>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</si>
  <si>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</si>
  <si>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</si>
  <si>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</si>
  <si>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</si>
  <si>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</si>
  <si>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</si>
  <si>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</si>
  <si>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</si>
  <si>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</si>
  <si>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</si>
  <si>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</si>
  <si>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</si>
  <si>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</si>
  <si>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</si>
  <si>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</si>
  <si>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</si>
  <si>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</si>
  <si>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</si>
  <si>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</si>
  <si>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</si>
  <si>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</si>
  <si>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</si>
  <si>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</si>
  <si>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</si>
  <si>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</si>
  <si>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</si>
  <si>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</si>
  <si>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</si>
  <si>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</si>
  <si>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</si>
  <si>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</si>
  <si>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</si>
  <si>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</si>
  <si>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</si>
  <si>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</si>
  <si>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</si>
  <si>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</si>
  <si>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</si>
  <si>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</si>
  <si>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</si>
  <si>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</si>
  <si>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</si>
  <si>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</si>
  <si>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</si>
  <si>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</si>
  <si>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</si>
  <si>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</si>
  <si>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</si>
  <si>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</si>
  <si>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</si>
  <si>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</si>
  <si>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</si>
  <si>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</si>
  <si>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</si>
  <si>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</si>
  <si>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</si>
  <si>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</si>
  <si>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</si>
  <si>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</si>
  <si>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</si>
  <si>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</si>
  <si>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</si>
  <si>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</si>
  <si>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</si>
  <si>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</si>
  <si>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</si>
  <si>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</si>
  <si>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</si>
  <si>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</si>
  <si>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</si>
  <si>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</si>
  <si>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</si>
  <si>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</si>
  <si>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</si>
  <si>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</si>
  <si>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</si>
  <si>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</si>
  <si>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</si>
  <si>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</si>
  <si>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</si>
  <si>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</si>
  <si>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</si>
  <si>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</si>
  <si>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</si>
  <si>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</si>
  <si>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</si>
  <si>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</si>
  <si>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</si>
  <si>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</si>
  <si>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</si>
  <si>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</si>
  <si>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</si>
  <si>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</si>
  <si>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</si>
  <si>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</si>
  <si>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</si>
  <si>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</si>
  <si>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</si>
  <si>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</si>
  <si>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</si>
  <si>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</si>
  <si>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</si>
  <si>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</si>
  <si>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</si>
  <si>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</si>
  <si>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</si>
  <si>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</si>
  <si>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</si>
  <si>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</si>
  <si>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</si>
  <si>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</si>
  <si>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</si>
  <si>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</si>
  <si>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</si>
  <si>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</si>
  <si>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</si>
  <si>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</si>
  <si>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</si>
  <si>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</si>
  <si>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</si>
  <si>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</si>
  <si>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</si>
  <si>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</si>
  <si>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</si>
  <si>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</si>
  <si>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</si>
  <si>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</si>
  <si>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</si>
  <si>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</si>
  <si>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</si>
  <si>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</si>
  <si>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</si>
  <si>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</si>
  <si>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</si>
  <si>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</si>
  <si>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</si>
  <si>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</si>
  <si>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</si>
  <si>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</si>
  <si>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</si>
  <si>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</si>
  <si>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</si>
  <si>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</si>
  <si>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</si>
  <si>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</si>
  <si>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</si>
  <si>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</si>
  <si>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</si>
  <si>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</si>
  <si>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</si>
  <si>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</si>
  <si>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</si>
  <si>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</si>
  <si>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</si>
  <si>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</si>
  <si>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</si>
  <si>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</si>
  <si>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</si>
  <si>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</si>
  <si>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</si>
  <si>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</si>
  <si>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</si>
  <si>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</si>
  <si>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</si>
  <si>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</si>
  <si>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</si>
  <si>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</si>
  <si>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</si>
  <si>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</si>
  <si>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</si>
  <si>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</si>
  <si>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</si>
  <si>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</si>
  <si>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</si>
  <si>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</si>
  <si>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</si>
  <si>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</si>
  <si>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</si>
  <si>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</si>
  <si>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</si>
  <si>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</si>
  <si>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</si>
  <si>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</si>
  <si>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</si>
  <si>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</si>
  <si>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</si>
  <si>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</si>
  <si>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</si>
  <si>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</si>
  <si>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</si>
  <si>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</si>
  <si>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</si>
  <si>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</si>
  <si>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</si>
  <si>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</si>
  <si>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</si>
  <si>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</si>
  <si>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</si>
  <si>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</si>
  <si>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</si>
  <si>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</si>
  <si>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</si>
  <si>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</si>
  <si>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</si>
  <si>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</si>
  <si>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</si>
  <si>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</si>
  <si>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</si>
  <si>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</si>
  <si>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</si>
  <si>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</si>
  <si>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</si>
  <si>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</si>
  <si>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</si>
  <si>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</si>
  <si>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</si>
  <si>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</si>
  <si>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</si>
  <si>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</si>
  <si>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</si>
  <si>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</si>
  <si>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</si>
  <si>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</si>
  <si>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</si>
  <si>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</si>
  <si>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</si>
  <si>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</si>
  <si>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</si>
  <si>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</si>
  <si>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</si>
  <si>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</si>
  <si>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</si>
  <si>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</si>
  <si>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</si>
  <si>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</si>
  <si>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</si>
  <si>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</si>
  <si>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</si>
  <si>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</si>
  <si>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</si>
  <si>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</si>
  <si>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</si>
  <si>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</si>
  <si>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</si>
  <si>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</si>
  <si>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</si>
  <si>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</si>
  <si>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</si>
  <si>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</si>
  <si>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</si>
  <si>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</si>
  <si>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</si>
  <si>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</si>
  <si>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</si>
  <si>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</si>
  <si>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</si>
  <si>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</si>
  <si>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</si>
  <si>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</si>
  <si>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</si>
  <si>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</si>
  <si>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</si>
  <si>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</si>
  <si>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</si>
  <si>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</si>
  <si>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</si>
  <si>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</si>
  <si>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</si>
  <si>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</si>
  <si>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</si>
  <si>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</si>
  <si>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</si>
  <si>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</si>
  <si>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</si>
  <si>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</si>
  <si>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</si>
  <si>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</si>
  <si>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</si>
  <si>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</si>
  <si>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</si>
  <si>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</si>
  <si>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</si>
  <si>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</si>
  <si>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</si>
  <si>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</si>
  <si>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</si>
  <si>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</si>
  <si>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</si>
  <si>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</si>
  <si>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</si>
  <si>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</si>
  <si>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</si>
  <si>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</si>
  <si>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</si>
  <si>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</si>
  <si>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</si>
  <si>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</si>
  <si>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</si>
  <si>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</si>
  <si>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</si>
  <si>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</si>
  <si>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</si>
  <si>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</si>
  <si>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</si>
  <si>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</si>
  <si>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</si>
  <si>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</si>
  <si>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</si>
  <si>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</si>
  <si>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</si>
  <si>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</si>
  <si>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</si>
  <si>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</si>
  <si>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</si>
  <si>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</si>
  <si>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</si>
  <si>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</si>
  <si>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</si>
  <si>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</si>
  <si>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</si>
  <si>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</si>
  <si>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</si>
  <si>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</si>
  <si>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</si>
  <si>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</si>
  <si>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</si>
  <si>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</si>
  <si>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</si>
  <si>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</si>
  <si>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</si>
  <si>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</si>
  <si>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</si>
  <si>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</si>
  <si>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</si>
  <si>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</si>
  <si>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</si>
  <si>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</si>
  <si>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</si>
  <si>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</si>
  <si>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</si>
  <si>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</si>
  <si>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</si>
  <si>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</si>
  <si>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</si>
  <si>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</si>
  <si>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</si>
  <si>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</si>
  <si>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</si>
  <si>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</si>
  <si>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</si>
  <si>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</si>
  <si>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</si>
  <si>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</si>
  <si>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</si>
  <si>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</si>
  <si>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</si>
  <si>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</si>
  <si>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</si>
  <si>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</si>
  <si>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</si>
  <si>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</si>
  <si>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</si>
  <si>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</si>
  <si>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</si>
  <si>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</si>
  <si>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</si>
  <si>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</si>
  <si>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</si>
  <si>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</si>
  <si>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</si>
  <si>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</si>
  <si>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</si>
  <si>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</si>
  <si>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</si>
  <si>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</si>
  <si>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</si>
  <si>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</si>
  <si>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</si>
  <si>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</si>
  <si>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</si>
  <si>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</si>
  <si>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</si>
  <si>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</si>
  <si>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</si>
  <si>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</si>
  <si>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</si>
  <si>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</si>
  <si>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</si>
  <si>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</si>
  <si>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</si>
  <si>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</si>
  <si>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</si>
  <si>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</si>
  <si>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</si>
  <si>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</si>
  <si>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</si>
  <si>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</si>
  <si>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</si>
  <si>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</si>
  <si>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</si>
  <si>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</si>
  <si>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</si>
  <si>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</si>
  <si>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</si>
  <si>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</si>
  <si>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</si>
  <si>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</si>
  <si>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</si>
  <si>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</si>
  <si>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</si>
  <si>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</si>
  <si>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</si>
  <si>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</si>
  <si>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</si>
  <si>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</si>
  <si>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</si>
  <si>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</si>
  <si>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</si>
  <si>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</si>
  <si>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</si>
  <si>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</si>
  <si>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</si>
  <si>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</si>
  <si>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</si>
  <si>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</si>
  <si>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</si>
  <si>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</si>
  <si>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</si>
  <si>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</si>
  <si>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</si>
  <si>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</si>
  <si>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</si>
  <si>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</si>
  <si>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</si>
  <si>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</si>
  <si>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</si>
  <si>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</si>
  <si>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</si>
  <si>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</si>
  <si>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</si>
  <si>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</si>
  <si>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</si>
  <si>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</si>
  <si>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</si>
  <si>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</si>
  <si>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</si>
  <si>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</si>
  <si>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</si>
  <si>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</si>
  <si>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</si>
  <si>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</si>
  <si>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</si>
  <si>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</si>
  <si>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</si>
  <si>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</si>
  <si>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</si>
  <si>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</si>
  <si>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</si>
  <si>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</si>
  <si>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</si>
  <si>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</si>
  <si>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</si>
  <si>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</si>
  <si>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</si>
  <si>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</si>
  <si>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</si>
  <si>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</si>
  <si>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</si>
  <si>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</si>
  <si>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</si>
  <si>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</si>
  <si>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</si>
  <si>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</si>
  <si>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</si>
  <si>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</si>
  <si>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</si>
  <si>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</si>
  <si>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</si>
  <si>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</si>
  <si>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</si>
  <si>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</si>
  <si>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</si>
  <si>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</si>
  <si>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</si>
  <si>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</si>
  <si>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</si>
  <si>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</si>
  <si>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</si>
  <si>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</si>
  <si>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</si>
  <si>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</si>
  <si>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</si>
  <si>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</si>
  <si>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</si>
  <si>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</si>
  <si>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</si>
  <si>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</si>
  <si>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</si>
  <si>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</si>
  <si>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</si>
  <si>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</si>
  <si>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</si>
  <si>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</si>
  <si>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</si>
  <si>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</si>
  <si>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</si>
  <si>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</si>
  <si>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</si>
  <si>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</si>
  <si>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</si>
  <si>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</si>
  <si>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</si>
  <si>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</si>
  <si>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</si>
  <si>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</si>
  <si>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</si>
  <si>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</si>
  <si>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</si>
  <si>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</si>
  <si>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</si>
  <si>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</si>
  <si>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</si>
  <si>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</si>
  <si>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</si>
  <si>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</si>
  <si>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</si>
  <si>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</si>
  <si>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</si>
  <si>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</si>
  <si>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</si>
  <si>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</si>
  <si>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</si>
  <si>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</si>
  <si>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</si>
  <si>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</si>
  <si>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</si>
  <si>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</si>
  <si>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</si>
  <si>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</si>
  <si>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</si>
  <si>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</si>
  <si>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</si>
  <si>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</si>
  <si>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</si>
  <si>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</si>
  <si>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</si>
  <si>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</si>
  <si>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</si>
  <si>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</si>
  <si>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</si>
  <si>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</si>
  <si>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</si>
  <si>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</si>
  <si>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</si>
  <si>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</si>
  <si>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</si>
  <si>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</si>
  <si>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</si>
  <si>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</si>
  <si>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</si>
  <si>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</si>
  <si>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</si>
  <si>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</si>
  <si>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</si>
  <si>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</si>
  <si>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</si>
  <si>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</si>
  <si>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</si>
  <si>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</si>
  <si>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</si>
  <si>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</si>
  <si>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</si>
  <si>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</si>
  <si>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</si>
  <si>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</si>
  <si>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</si>
  <si>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</si>
  <si>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</si>
  <si>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</si>
  <si>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</si>
  <si>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</si>
  <si>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</si>
  <si>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</si>
  <si>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</si>
  <si>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</si>
  <si>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</si>
  <si>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</si>
  <si>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</si>
  <si>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</si>
  <si>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</si>
  <si>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</si>
  <si>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</si>
  <si>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</si>
  <si>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</si>
  <si>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</si>
  <si>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</si>
  <si>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</si>
  <si>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</si>
  <si>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</si>
  <si>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</si>
  <si>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</si>
  <si>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</si>
  <si>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</si>
  <si>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</si>
  <si>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</si>
  <si>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</si>
  <si>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</si>
  <si>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</si>
  <si>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</si>
  <si>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</si>
  <si>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</si>
  <si>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</si>
  <si>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</si>
  <si>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</si>
  <si>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</si>
  <si>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</si>
  <si>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</si>
  <si>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</si>
  <si>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</si>
  <si>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</si>
  <si>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</si>
  <si>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</si>
  <si>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</si>
  <si>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</si>
  <si>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</si>
  <si>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</si>
  <si>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</si>
  <si>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</si>
  <si>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</si>
  <si>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</si>
  <si>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</si>
  <si>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</si>
  <si>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</si>
  <si>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</si>
  <si>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</si>
  <si>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</si>
  <si>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</si>
  <si>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</si>
  <si>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</si>
  <si>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</si>
  <si>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</si>
  <si>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</si>
  <si>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</si>
  <si>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</si>
  <si>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</si>
  <si>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</si>
  <si>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</si>
  <si>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</si>
  <si>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</si>
  <si>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</si>
  <si>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</si>
  <si>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</si>
  <si>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</si>
  <si>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</si>
  <si>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</si>
  <si>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</si>
  <si>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</si>
  <si>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</si>
  <si>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</si>
  <si>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</si>
  <si>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</si>
  <si>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</si>
  <si>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</si>
  <si>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</si>
  <si>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</si>
  <si>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</si>
  <si>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</si>
  <si>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</si>
  <si>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</si>
  <si>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</si>
  <si>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</si>
  <si>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</si>
  <si>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</si>
  <si>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</si>
  <si>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</si>
  <si>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</si>
  <si>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</si>
  <si>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</si>
  <si>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</si>
  <si>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</si>
  <si>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</si>
  <si>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</si>
  <si>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</si>
  <si>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</si>
  <si>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</si>
  <si>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</si>
  <si>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</si>
  <si>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</si>
  <si>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</si>
  <si>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</si>
  <si>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</si>
  <si>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</si>
  <si>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</si>
  <si>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</si>
  <si>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</si>
  <si>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</si>
  <si>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</si>
  <si>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</si>
  <si>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</si>
  <si>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</si>
  <si>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</si>
  <si>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</si>
  <si>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</si>
  <si>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</si>
  <si>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</si>
  <si>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</si>
  <si>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</si>
  <si>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</si>
  <si>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</si>
  <si>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</si>
  <si>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</si>
  <si>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</si>
  <si>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</si>
  <si>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</si>
  <si>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</si>
  <si>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</si>
  <si>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</si>
  <si>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</si>
  <si>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</si>
  <si>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</si>
  <si>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</si>
  <si>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</si>
  <si>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</si>
  <si>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</si>
  <si>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</si>
  <si>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</si>
  <si>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</si>
  <si>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</si>
  <si>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</si>
  <si>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</si>
  <si>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</si>
  <si>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</si>
  <si>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</si>
  <si>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</si>
  <si>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</si>
  <si>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</si>
  <si>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</si>
  <si>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</si>
  <si>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</si>
  <si>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</si>
  <si>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</si>
  <si>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</si>
  <si>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</si>
  <si>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</si>
  <si>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</si>
  <si>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</si>
  <si>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</si>
  <si>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</si>
  <si>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</si>
  <si>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</si>
  <si>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</si>
  <si>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</si>
  <si>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</si>
  <si>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</si>
  <si>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</si>
  <si>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</si>
  <si>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</si>
  <si>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</si>
  <si>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</si>
  <si>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</si>
  <si>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</si>
  <si>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</si>
  <si>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</si>
  <si>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</si>
  <si>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</si>
  <si>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</si>
  <si>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</si>
  <si>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</si>
  <si>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</si>
  <si>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</si>
  <si>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</si>
  <si>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</si>
  <si>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</si>
  <si>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</si>
  <si>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</si>
  <si>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</si>
  <si>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</si>
  <si>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</si>
  <si>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</si>
  <si>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</si>
  <si>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</si>
  <si>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</si>
  <si>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</si>
  <si>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</si>
  <si>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</si>
  <si>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</si>
  <si>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</si>
  <si>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</si>
  <si>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</si>
  <si>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</si>
  <si>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</si>
  <si>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</si>
  <si>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</si>
  <si>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</si>
  <si>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</si>
  <si>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</si>
  <si>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</si>
  <si>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</si>
  <si>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</si>
  <si>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</si>
  <si>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</si>
  <si>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</si>
  <si>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</si>
  <si>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</si>
  <si>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</si>
  <si>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</si>
  <si>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</si>
  <si>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</si>
  <si>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</si>
  <si>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</si>
  <si>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</si>
  <si>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</si>
  <si>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</si>
  <si>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</si>
  <si>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</si>
  <si>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</si>
  <si>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</si>
  <si>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</si>
  <si>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</si>
  <si>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</si>
  <si>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</si>
  <si>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</si>
  <si>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</si>
  <si>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</si>
  <si>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</si>
  <si>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</si>
  <si>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</si>
  <si>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</si>
  <si>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</si>
  <si>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</si>
  <si>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</si>
  <si>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</si>
  <si>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</si>
  <si>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</si>
  <si>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</si>
  <si>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</si>
  <si>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</si>
  <si>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</si>
  <si>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</si>
  <si>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</si>
  <si>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</si>
  <si>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</si>
  <si>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</si>
  <si>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</si>
  <si>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</si>
  <si>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</si>
  <si>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</si>
  <si>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</si>
  <si>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</si>
  <si>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</si>
  <si>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</si>
  <si>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</si>
  <si>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</si>
  <si>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</si>
  <si>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</si>
  <si>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</si>
  <si>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</si>
  <si>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</si>
  <si>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</si>
  <si>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</si>
  <si>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</si>
  <si>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</si>
  <si>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</si>
  <si>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</si>
  <si>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</si>
  <si>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</si>
  <si>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</si>
  <si>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</si>
  <si>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</si>
  <si>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</si>
  <si>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</si>
  <si>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</si>
  <si>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</si>
  <si>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</si>
  <si>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</si>
  <si>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</si>
  <si>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</si>
  <si>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</si>
  <si>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</si>
  <si>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</si>
  <si>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</si>
  <si>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</si>
  <si>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</si>
  <si>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</si>
  <si>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</si>
  <si>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</si>
  <si>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</si>
  <si>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</si>
  <si>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</si>
  <si>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</si>
  <si>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</si>
  <si>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</si>
  <si>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</si>
  <si>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</si>
  <si>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</si>
  <si>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</si>
  <si>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</si>
  <si>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</si>
  <si>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</si>
  <si>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</si>
  <si>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</si>
  <si>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</si>
  <si>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</si>
  <si>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</si>
  <si>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</si>
  <si>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</si>
  <si>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</si>
  <si>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</si>
  <si>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</si>
  <si>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</si>
  <si>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</si>
  <si>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</si>
  <si>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</si>
  <si>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</si>
  <si>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</si>
  <si>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</si>
  <si>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</si>
  <si>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</si>
  <si>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</si>
  <si>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</si>
  <si>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</si>
  <si>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</si>
  <si>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</si>
  <si>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</si>
  <si>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</si>
  <si>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</si>
  <si>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</si>
  <si>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</si>
  <si>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</si>
  <si>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</si>
  <si>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</si>
  <si>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</si>
  <si>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</si>
  <si>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</si>
  <si>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</si>
  <si>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</si>
  <si>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</si>
  <si>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</si>
  <si>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</si>
  <si>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</si>
  <si>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</si>
  <si>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</si>
  <si>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</si>
  <si>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</si>
  <si>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</si>
  <si>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</si>
  <si>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</si>
  <si>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</si>
  <si>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</si>
  <si>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</si>
  <si>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</si>
  <si>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</si>
  <si>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</si>
  <si>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</si>
  <si>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</si>
  <si>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</si>
  <si>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</si>
  <si>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</si>
  <si>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</si>
  <si>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</si>
  <si>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</si>
  <si>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</si>
  <si>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</si>
  <si>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</si>
  <si>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</si>
  <si>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</si>
  <si>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</si>
  <si>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</si>
  <si>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</si>
  <si>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</si>
  <si>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</si>
  <si>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</si>
  <si>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</si>
  <si>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</si>
  <si>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</si>
  <si>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</si>
  <si>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</si>
  <si>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</si>
  <si>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</si>
  <si>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</si>
  <si>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</si>
  <si>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</si>
  <si>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</si>
  <si>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</si>
  <si>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</si>
  <si>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</si>
  <si>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</si>
  <si>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</si>
  <si>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</si>
  <si>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</si>
  <si>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</si>
  <si>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</si>
  <si>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</si>
  <si>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</si>
  <si>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</si>
  <si>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</si>
  <si>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</si>
  <si>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</si>
  <si>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</si>
  <si>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</si>
  <si>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</si>
  <si>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</si>
  <si>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</si>
  <si>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</si>
  <si>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</si>
  <si>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</si>
  <si>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</si>
  <si>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</si>
  <si>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</si>
  <si>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</si>
  <si>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</si>
  <si>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</si>
  <si>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</si>
  <si>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</si>
  <si>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</si>
  <si>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</si>
  <si>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</si>
  <si>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</si>
  <si>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</si>
  <si>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</si>
  <si>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</si>
  <si>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</si>
  <si>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</si>
  <si>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</si>
  <si>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</si>
  <si>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</si>
  <si>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</si>
  <si>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</si>
  <si>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</si>
  <si>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</si>
  <si>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</si>
  <si>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</si>
  <si>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</si>
  <si>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</si>
  <si>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</si>
  <si>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</si>
  <si>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</si>
  <si>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</si>
  <si>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</si>
  <si>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</si>
  <si>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</si>
  <si>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</si>
  <si>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</si>
  <si>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</si>
  <si>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</si>
  <si>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</si>
  <si>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</si>
  <si>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</si>
  <si>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</si>
  <si>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</si>
  <si>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</si>
  <si>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</si>
  <si>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</si>
  <si>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</si>
  <si>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</si>
  <si>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</si>
  <si>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</si>
  <si>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</si>
  <si>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</si>
  <si>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</si>
  <si>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</si>
  <si>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</si>
  <si>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</si>
  <si>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</si>
  <si>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</si>
  <si>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</si>
  <si>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</si>
  <si>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</si>
  <si>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</si>
  <si>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</si>
  <si>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</si>
  <si>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</si>
  <si>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</si>
  <si>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</si>
  <si>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</si>
  <si>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</si>
  <si>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</si>
  <si>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</si>
  <si>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</si>
  <si>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</si>
  <si>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</si>
  <si>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</si>
  <si>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</si>
  <si>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</si>
  <si>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</si>
  <si>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</si>
  <si>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</si>
  <si>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</si>
  <si>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</si>
  <si>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</si>
  <si>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</si>
  <si>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</si>
  <si>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</si>
  <si>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</si>
  <si>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</si>
  <si>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</si>
  <si>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</si>
  <si>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</si>
  <si>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</si>
  <si>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</si>
  <si>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</si>
  <si>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</si>
  <si>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</si>
  <si>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</si>
  <si>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</si>
  <si>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</si>
  <si>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</si>
  <si>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</si>
  <si>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</si>
  <si>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</si>
  <si>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</si>
  <si>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</si>
  <si>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</si>
  <si>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</si>
  <si>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</si>
  <si>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</si>
  <si>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</si>
  <si>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</si>
  <si>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</si>
  <si>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</si>
  <si>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</si>
  <si>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</si>
  <si>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</si>
  <si>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</si>
  <si>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</si>
  <si>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</si>
  <si>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</si>
  <si>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</si>
  <si>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</si>
  <si>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</si>
  <si>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</si>
  <si>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</si>
  <si>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</si>
  <si>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</si>
  <si>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</si>
  <si>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</si>
  <si>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</si>
  <si>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</si>
  <si>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</si>
  <si>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</si>
  <si>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</si>
  <si>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</si>
  <si>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</si>
  <si>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</si>
  <si>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</si>
  <si>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</si>
  <si>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</si>
  <si>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</si>
  <si>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</si>
  <si>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</si>
  <si>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</si>
  <si>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</si>
  <si>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</si>
  <si>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</si>
  <si>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</si>
  <si>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</si>
  <si>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</si>
  <si>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</si>
  <si>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</si>
  <si>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</si>
  <si>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</si>
  <si>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</si>
  <si>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</si>
  <si>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</si>
  <si>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</si>
  <si>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</si>
  <si>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</si>
  <si>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</si>
  <si>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</si>
  <si>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</si>
  <si>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</si>
  <si>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</si>
  <si>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</si>
  <si>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</si>
  <si>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</si>
  <si>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</si>
  <si>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</si>
  <si>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</si>
  <si>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</si>
  <si>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</si>
  <si>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</si>
  <si>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</si>
  <si>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</si>
  <si>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</si>
  <si>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</si>
  <si>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</si>
  <si>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</si>
  <si>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</si>
  <si>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</si>
  <si>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</si>
  <si>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</si>
  <si>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</si>
  <si>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</si>
  <si>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</si>
  <si>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</si>
  <si>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</si>
  <si>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</si>
  <si>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</si>
  <si>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</si>
  <si>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</si>
  <si>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</si>
  <si>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</si>
  <si>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</si>
  <si>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</si>
  <si>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</si>
  <si>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</si>
  <si>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</si>
  <si>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</si>
  <si>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</si>
  <si>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</si>
  <si>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</si>
  <si>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</si>
  <si>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</si>
  <si>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</si>
  <si>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</si>
  <si>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</si>
  <si>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</si>
  <si>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</si>
  <si>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</si>
  <si>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</si>
  <si>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</si>
  <si>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</si>
  <si>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</si>
  <si>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</si>
  <si>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</si>
  <si>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</si>
  <si>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</si>
  <si>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</si>
  <si>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</si>
  <si>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</si>
  <si>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</si>
  <si>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</si>
  <si>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</si>
  <si>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</si>
  <si>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</si>
  <si>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</si>
  <si>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</si>
  <si>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</si>
  <si>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</si>
  <si>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</si>
  <si>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</si>
  <si>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</si>
  <si>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</si>
  <si>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</si>
  <si>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</si>
  <si>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</si>
  <si>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</si>
  <si>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</si>
  <si>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</si>
  <si>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</si>
  <si>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</si>
  <si>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</si>
  <si>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</si>
  <si>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</si>
  <si>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</si>
  <si>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</si>
  <si>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</si>
  <si>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</si>
  <si>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</si>
  <si>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</si>
  <si>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</si>
  <si>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</si>
  <si>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</si>
  <si>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</si>
  <si>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</si>
  <si>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</si>
  <si>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</si>
  <si>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</si>
  <si>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</si>
  <si>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</si>
  <si>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</si>
  <si>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</si>
  <si>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</si>
  <si>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</si>
  <si>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</si>
  <si>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</si>
  <si>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</si>
  <si>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</si>
  <si>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</si>
  <si>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</si>
  <si>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</si>
  <si>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</si>
  <si>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</si>
  <si>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</si>
  <si>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</si>
  <si>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</si>
  <si>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</si>
  <si>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</si>
  <si>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</si>
  <si>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</si>
  <si>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</si>
  <si>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</si>
  <si>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</si>
  <si>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</si>
  <si>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</si>
  <si>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</si>
  <si>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</si>
  <si>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</si>
  <si>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</si>
  <si>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</si>
  <si>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</si>
  <si>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</si>
  <si>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</si>
  <si>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</si>
  <si>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</si>
  <si>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</si>
  <si>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</si>
  <si>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</si>
  <si>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</si>
  <si>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</si>
  <si>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</si>
  <si>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</si>
  <si>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</si>
  <si>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</si>
  <si>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</si>
  <si>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</si>
  <si>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</si>
  <si>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</si>
  <si>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</si>
  <si>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</si>
  <si>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</si>
  <si>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</si>
  <si>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</si>
  <si>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</si>
  <si>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</si>
  <si>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</si>
  <si>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</si>
  <si>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</si>
  <si>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</si>
  <si>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</si>
  <si>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</si>
  <si>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</si>
  <si>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</si>
  <si>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</si>
  <si>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</si>
  <si>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</si>
  <si>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</si>
  <si>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</si>
  <si>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</si>
  <si>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</si>
  <si>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</si>
  <si>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</si>
  <si>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</si>
  <si>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</si>
  <si>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</si>
  <si>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</si>
  <si>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</si>
  <si>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</si>
  <si>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</si>
  <si>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</si>
  <si>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</si>
  <si>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</si>
  <si>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</si>
  <si>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</si>
  <si>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</si>
  <si>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</si>
  <si>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</si>
  <si>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</si>
  <si>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</si>
  <si>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</si>
  <si>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</si>
  <si>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</si>
  <si>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</si>
  <si>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</si>
  <si>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</si>
  <si>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</si>
  <si>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</si>
  <si>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</si>
  <si>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</si>
  <si>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</si>
  <si>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</si>
  <si>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</si>
  <si>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</si>
  <si>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</si>
  <si>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</si>
  <si>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</si>
  <si>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</si>
  <si>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</si>
  <si>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</si>
  <si>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</si>
  <si>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</si>
  <si>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</si>
  <si>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</si>
  <si>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</si>
  <si>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</si>
  <si>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</si>
  <si>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</si>
  <si>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</si>
  <si>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</si>
  <si>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</si>
  <si>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</si>
  <si>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</si>
  <si>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</si>
  <si>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</si>
  <si>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</si>
  <si>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</si>
  <si>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</si>
  <si>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</si>
  <si>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</si>
  <si>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</si>
  <si>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</si>
  <si>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</si>
  <si>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</si>
  <si>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</si>
  <si>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</si>
  <si>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</si>
  <si>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</si>
  <si>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</si>
  <si>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</si>
  <si>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</si>
  <si>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</si>
  <si>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</si>
  <si>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</si>
  <si>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</si>
  <si>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</si>
  <si>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</si>
  <si>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</si>
  <si>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</si>
  <si>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</si>
  <si>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</si>
  <si>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</si>
  <si>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</si>
  <si>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</si>
  <si>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</si>
  <si>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</si>
  <si>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</si>
  <si>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</si>
  <si>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</si>
  <si>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</si>
  <si>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</si>
  <si>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</si>
  <si>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</si>
  <si>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</si>
  <si>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</si>
  <si>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</si>
  <si>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</si>
  <si>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</si>
  <si>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</si>
  <si>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</si>
  <si>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</si>
  <si>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</si>
  <si>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</si>
  <si>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</si>
  <si>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</si>
  <si>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</si>
  <si>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</si>
  <si>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</si>
  <si>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</si>
  <si>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</si>
  <si>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</si>
  <si>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</si>
  <si>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</si>
  <si>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</si>
  <si>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</si>
  <si>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</si>
  <si>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</si>
  <si>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</si>
  <si>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</si>
  <si>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</si>
  <si>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</si>
  <si>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</si>
  <si>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</si>
  <si>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</si>
  <si>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</si>
  <si>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</si>
  <si>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</si>
  <si>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</si>
  <si>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</si>
  <si>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</si>
  <si>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</si>
  <si>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</si>
  <si>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</si>
  <si>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</si>
  <si>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</si>
  <si>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</si>
  <si>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</si>
  <si>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</si>
  <si>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</si>
  <si>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</si>
  <si>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</si>
  <si>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</si>
  <si>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</si>
  <si>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</si>
  <si>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</si>
  <si>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</si>
  <si>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</si>
  <si>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</si>
  <si>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</si>
  <si>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</si>
  <si>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</si>
  <si>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</si>
  <si>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</si>
  <si>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</si>
  <si>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</si>
  <si>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</si>
  <si>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</si>
  <si>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</si>
  <si>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</si>
  <si>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</si>
  <si>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</si>
  <si>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</si>
  <si>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</si>
  <si>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</si>
  <si>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</si>
  <si>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</si>
  <si>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</si>
  <si>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</si>
  <si>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</si>
  <si>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</si>
  <si>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</si>
  <si>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</si>
  <si>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</si>
  <si>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</si>
  <si>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</si>
  <si>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</si>
  <si>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</si>
  <si>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</si>
  <si>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</si>
  <si>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</si>
  <si>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</si>
  <si>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</si>
  <si>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</si>
  <si>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</si>
  <si>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</si>
  <si>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</si>
  <si>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</si>
  <si>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</si>
  <si>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</si>
  <si>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</si>
  <si>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</si>
  <si>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</si>
  <si>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</si>
  <si>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</si>
  <si>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</si>
  <si>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</si>
  <si>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</si>
  <si>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</si>
  <si>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</si>
  <si>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</si>
  <si>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</si>
  <si>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</si>
  <si>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</si>
  <si>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</si>
  <si>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</si>
  <si>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</si>
  <si>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</si>
  <si>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</si>
  <si>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</si>
  <si>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</si>
  <si>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</si>
  <si>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</si>
  <si>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</si>
  <si>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</si>
  <si>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</si>
  <si>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</si>
  <si>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</si>
  <si>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</si>
  <si>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</si>
  <si>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</si>
  <si>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</si>
  <si>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</si>
  <si>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</si>
  <si>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</si>
  <si>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</si>
  <si>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</si>
  <si>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</si>
  <si>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</si>
  <si>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</si>
  <si>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</si>
  <si>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</si>
  <si>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</si>
  <si>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</si>
  <si>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</si>
  <si>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</si>
  <si>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</si>
  <si>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</si>
  <si>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</si>
  <si>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</si>
  <si>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</si>
  <si>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</si>
  <si>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</si>
  <si>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</si>
  <si>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</si>
  <si>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</si>
  <si>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</si>
  <si>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</si>
  <si>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</si>
  <si>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</si>
  <si>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</si>
  <si>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</si>
  <si>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</si>
  <si>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</si>
  <si>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</si>
  <si>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</si>
  <si>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</si>
  <si>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</si>
  <si>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</si>
  <si>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</si>
  <si>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</si>
  <si>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</si>
  <si>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</si>
  <si>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</si>
  <si>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</si>
  <si>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</si>
  <si>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</si>
  <si>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</si>
  <si>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</si>
  <si>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</si>
  <si>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</si>
  <si>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</si>
  <si>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</si>
  <si>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</si>
  <si>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</si>
  <si>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</si>
  <si>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</si>
  <si>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</si>
  <si>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</si>
  <si>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</si>
  <si>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</si>
  <si>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</si>
  <si>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</si>
  <si>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</si>
  <si>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</si>
  <si>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</si>
  <si>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</si>
  <si>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</si>
  <si>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</si>
  <si>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</si>
  <si>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</si>
  <si>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</si>
  <si>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</si>
  <si>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</si>
  <si>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</si>
  <si>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</si>
  <si>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</si>
  <si>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</si>
  <si>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</si>
  <si>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</si>
  <si>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</si>
  <si>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</si>
  <si>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</si>
  <si>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</si>
  <si>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</si>
  <si>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</si>
  <si>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</si>
  <si>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</si>
  <si>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</si>
  <si>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</si>
  <si>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</si>
  <si>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</si>
  <si>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</si>
  <si>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</si>
  <si>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</si>
  <si>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</si>
  <si>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</si>
  <si>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</si>
  <si>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</si>
  <si>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</si>
  <si>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</si>
  <si>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</si>
  <si>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</si>
  <si>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</si>
  <si>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</si>
  <si>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</si>
  <si>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</si>
  <si>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</si>
  <si>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</si>
  <si>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</si>
  <si>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</si>
  <si>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</si>
  <si>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</si>
  <si>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</si>
  <si>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</si>
  <si>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</si>
  <si>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</si>
  <si>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</si>
  <si>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</si>
  <si>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</si>
  <si>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</si>
  <si>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</si>
  <si>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</si>
  <si>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</si>
  <si>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</si>
  <si>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</si>
  <si>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</si>
  <si>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</si>
  <si>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</si>
  <si>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</si>
  <si>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</si>
  <si>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</si>
  <si>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</si>
  <si>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</si>
  <si>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</si>
  <si>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</si>
  <si>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</si>
  <si>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</si>
  <si>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</si>
  <si>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</si>
  <si>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</si>
  <si>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</si>
  <si>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</si>
  <si>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</si>
  <si>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</si>
  <si>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</si>
  <si>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</si>
  <si>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</si>
  <si>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</si>
  <si>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</si>
  <si>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</si>
  <si>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</si>
  <si>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</si>
  <si>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</si>
  <si>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</si>
  <si>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</si>
  <si>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</si>
  <si>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</si>
  <si>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</si>
  <si>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</si>
  <si>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</si>
  <si>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</si>
  <si>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</si>
  <si>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</si>
  <si>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</si>
  <si>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</si>
  <si>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</si>
  <si>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</si>
  <si>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</si>
  <si>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</si>
  <si>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</si>
  <si>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</si>
  <si>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</si>
  <si>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</si>
  <si>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</si>
  <si>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</si>
  <si>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</si>
  <si>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</si>
  <si>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</si>
  <si>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</si>
  <si>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</si>
  <si>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</si>
  <si>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</si>
  <si>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</si>
  <si>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</si>
  <si>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</si>
  <si>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</si>
  <si>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</si>
  <si>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</si>
  <si>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</si>
  <si>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</si>
  <si>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</si>
  <si>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</si>
  <si>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</si>
  <si>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</si>
  <si>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</si>
  <si>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</si>
  <si>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</si>
  <si>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</si>
  <si>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</si>
  <si>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</si>
  <si>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</si>
  <si>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</si>
  <si>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</si>
  <si>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</si>
  <si>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</si>
  <si>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</si>
  <si>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</si>
  <si>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</si>
  <si>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</si>
  <si>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</si>
  <si>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</si>
  <si>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</si>
  <si>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</si>
  <si>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</si>
  <si>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</si>
  <si>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</si>
  <si>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</si>
  <si>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</si>
  <si>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</si>
  <si>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</si>
  <si>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</si>
  <si>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</si>
  <si>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</si>
  <si>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</si>
  <si>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</si>
  <si>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</si>
  <si>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</si>
  <si>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</si>
  <si>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</si>
  <si>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</si>
  <si>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</si>
  <si>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</si>
  <si>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</si>
  <si>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</si>
  <si>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</si>
  <si>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</si>
  <si>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</si>
  <si>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</si>
  <si>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</si>
  <si>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</si>
  <si>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</si>
  <si>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</si>
  <si>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</si>
  <si>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</si>
  <si>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</si>
  <si>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</si>
  <si>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</si>
  <si>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</si>
  <si>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</si>
  <si>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</si>
  <si>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</si>
  <si>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</si>
  <si>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</si>
  <si>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</si>
  <si>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</si>
  <si>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</si>
  <si>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</si>
  <si>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</si>
  <si>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</si>
  <si>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</si>
  <si>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</si>
  <si>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</si>
  <si>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</si>
  <si>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</si>
  <si>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</si>
  <si>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</si>
  <si>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</si>
  <si>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</si>
  <si>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</si>
  <si>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</si>
  <si>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</si>
  <si>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</si>
  <si>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</si>
  <si>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</si>
  <si>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</si>
  <si>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</si>
  <si>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</si>
  <si>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</si>
  <si>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</si>
  <si>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</si>
  <si>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</si>
  <si>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</si>
  <si>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</si>
  <si>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</si>
  <si>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</si>
  <si>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</si>
  <si>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</si>
  <si>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</si>
  <si>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</si>
  <si>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</si>
  <si>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</si>
  <si>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</si>
  <si>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</si>
  <si>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</si>
  <si>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</si>
  <si>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</si>
  <si>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</si>
  <si>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</si>
  <si>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</si>
  <si>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</si>
  <si>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</si>
  <si>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</si>
  <si>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</si>
  <si>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</si>
  <si>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</si>
  <si>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</si>
  <si>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</si>
  <si>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</si>
  <si>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</si>
  <si>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</si>
  <si>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</si>
  <si>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</si>
  <si>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</si>
  <si>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</si>
  <si>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</si>
  <si>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</si>
  <si>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</si>
  <si>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</si>
  <si>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</si>
  <si>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</si>
  <si>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</si>
  <si>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</si>
  <si>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</si>
  <si>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</si>
  <si>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</si>
  <si>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</si>
  <si>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</si>
  <si>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</si>
  <si>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</si>
  <si>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</si>
  <si>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</si>
  <si>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</si>
  <si>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</si>
  <si>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</si>
  <si>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</si>
  <si>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</si>
  <si>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</si>
  <si>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</si>
  <si>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</si>
  <si>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</si>
  <si>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</si>
  <si>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</si>
  <si>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</si>
  <si>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</si>
  <si>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</si>
  <si>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</si>
  <si>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</si>
  <si>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</si>
  <si>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</si>
  <si>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</si>
  <si>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</si>
  <si>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</si>
  <si>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</si>
  <si>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</si>
  <si>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</si>
  <si>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</si>
  <si>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</si>
  <si>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</si>
  <si>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</si>
  <si>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</si>
  <si>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</si>
  <si>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</si>
  <si>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</si>
  <si>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</si>
  <si>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</si>
  <si>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</si>
  <si>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</si>
  <si>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</si>
  <si>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</si>
  <si>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</si>
  <si>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</si>
  <si>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</si>
  <si>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</si>
  <si>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</si>
  <si>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</si>
  <si>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</si>
  <si>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</si>
  <si>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</si>
  <si>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</si>
  <si>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</si>
  <si>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</si>
  <si>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</si>
  <si>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</si>
  <si>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</si>
  <si>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</si>
  <si>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</si>
  <si>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</si>
  <si>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</si>
  <si>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</si>
  <si>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</si>
  <si>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</si>
  <si>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</si>
  <si>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</si>
  <si>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</si>
  <si>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</si>
  <si>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</si>
  <si>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</si>
  <si>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</si>
  <si>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</si>
  <si>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</si>
  <si>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</si>
  <si>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</si>
  <si>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</si>
  <si>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</si>
  <si>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</si>
  <si>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</si>
  <si>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</si>
  <si>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</si>
  <si>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</si>
  <si>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</si>
  <si>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</si>
  <si>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</si>
  <si>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</si>
  <si>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</si>
  <si>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</si>
  <si>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</si>
  <si>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</si>
  <si>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</si>
  <si>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</si>
  <si>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</si>
  <si>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</si>
  <si>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</si>
  <si>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</si>
  <si>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</si>
  <si>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</si>
  <si>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</si>
  <si>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</si>
  <si>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</si>
  <si>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</si>
  <si>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</si>
  <si>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</si>
  <si>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</si>
  <si>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</si>
  <si>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</si>
  <si>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</si>
  <si>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</si>
  <si>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</si>
  <si>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</si>
  <si>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</si>
  <si>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</si>
  <si>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</si>
  <si>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</si>
  <si>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</si>
  <si>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</si>
  <si>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</si>
  <si>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</si>
  <si>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</si>
  <si>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</si>
  <si>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</si>
  <si>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</si>
  <si>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</si>
  <si>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</si>
  <si>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</si>
  <si>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</si>
  <si>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</si>
  <si>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</si>
  <si>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</si>
  <si>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</si>
  <si>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</si>
  <si>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</si>
  <si>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</si>
  <si>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</si>
  <si>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</si>
  <si>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</si>
  <si>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</si>
  <si>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</si>
  <si>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</si>
  <si>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</si>
  <si>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</si>
  <si>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</si>
  <si>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</si>
  <si>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</si>
  <si>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</si>
  <si>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</si>
  <si>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</si>
  <si>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</si>
  <si>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</si>
  <si>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</si>
  <si>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</si>
  <si>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</si>
  <si>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</si>
  <si>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</si>
  <si>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</si>
  <si>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</si>
  <si>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</si>
  <si>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</si>
  <si>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</si>
  <si>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</si>
  <si>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</si>
  <si>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</si>
  <si>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</si>
  <si>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</si>
  <si>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</si>
  <si>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</si>
  <si>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</si>
  <si>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</si>
  <si>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</si>
  <si>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</si>
  <si>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</si>
  <si>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</si>
  <si>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</si>
  <si>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</si>
  <si>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</si>
  <si>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</si>
  <si>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</si>
  <si>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</si>
  <si>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</si>
  <si>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</si>
  <si>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</si>
  <si>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</si>
  <si>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</si>
  <si>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</si>
  <si>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</si>
  <si>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</si>
  <si>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</si>
  <si>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</si>
  <si>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</si>
  <si>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</si>
  <si>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</si>
  <si>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</si>
  <si>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</si>
  <si>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</si>
  <si>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</si>
  <si>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</si>
  <si>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</si>
  <si>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</si>
  <si>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</si>
  <si>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</si>
  <si>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</si>
  <si>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</si>
  <si>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</si>
  <si>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</si>
  <si>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</si>
  <si>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</si>
  <si>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</si>
  <si>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</si>
  <si>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</si>
  <si>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</si>
  <si>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</si>
  <si>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</si>
  <si>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</si>
  <si>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</si>
  <si>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</si>
  <si>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</si>
  <si>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</si>
  <si>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</si>
  <si>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</si>
  <si>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</si>
  <si>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</si>
  <si>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</si>
  <si>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</si>
  <si>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</si>
  <si>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</si>
  <si>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</si>
  <si>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</si>
  <si>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</si>
  <si>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</si>
  <si>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</si>
  <si>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</si>
  <si>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</si>
  <si>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</si>
  <si>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</si>
  <si>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</si>
  <si>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</si>
  <si>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</si>
  <si>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</si>
  <si>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</si>
  <si>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</si>
  <si>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</si>
  <si>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</si>
  <si>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</si>
  <si>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</si>
  <si>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</si>
  <si>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</si>
  <si>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</si>
  <si>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</si>
  <si>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</si>
  <si>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</si>
  <si>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</si>
  <si>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</si>
  <si>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</si>
  <si>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</si>
  <si>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</si>
  <si>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</si>
  <si>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</si>
  <si>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</si>
  <si>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</si>
  <si>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</si>
  <si>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</si>
  <si>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</si>
  <si>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</si>
  <si>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</si>
  <si>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</si>
  <si>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</si>
  <si>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</si>
  <si>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</si>
  <si>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</si>
  <si>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</si>
  <si>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</si>
  <si>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</si>
  <si>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</si>
  <si>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</si>
  <si>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</si>
  <si>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</si>
  <si>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</si>
  <si>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</si>
  <si>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</si>
  <si>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</si>
  <si>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</si>
  <si>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</si>
  <si>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</si>
  <si>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</si>
  <si>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</si>
  <si>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</si>
  <si>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</si>
  <si>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</si>
  <si>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</si>
  <si>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</si>
  <si>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</si>
  <si>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</si>
  <si>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</si>
  <si>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</si>
  <si>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</si>
  <si>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</si>
  <si>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</si>
  <si>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</si>
  <si>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</si>
  <si>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</si>
  <si>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</si>
  <si>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</si>
  <si>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</si>
  <si>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</si>
  <si>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</si>
  <si>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</si>
  <si>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</si>
  <si>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</si>
  <si>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</si>
  <si>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</si>
  <si>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</si>
  <si>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</si>
  <si>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</si>
  <si>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</si>
  <si>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</si>
  <si>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</si>
  <si>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</si>
  <si>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</si>
  <si>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</si>
  <si>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</si>
  <si>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</si>
  <si>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</si>
  <si>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</si>
  <si>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</si>
  <si>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</si>
  <si>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</si>
  <si>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</si>
  <si>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</si>
  <si>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</si>
  <si>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</si>
  <si>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</si>
  <si>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</si>
  <si>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</si>
  <si>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</si>
  <si>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</si>
  <si>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</si>
  <si>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</si>
  <si>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</si>
  <si>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</si>
  <si>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</si>
  <si>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</si>
  <si>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</si>
  <si>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</si>
  <si>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</si>
  <si>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</si>
  <si>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</si>
  <si>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</si>
  <si>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</si>
  <si>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</si>
  <si>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</si>
  <si>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</si>
  <si>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</si>
  <si>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</si>
  <si>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</si>
  <si>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</si>
  <si>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</si>
  <si>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</si>
  <si>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</si>
  <si>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</si>
  <si>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</si>
  <si>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</si>
  <si>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</si>
  <si>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</si>
  <si>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</si>
  <si>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</si>
  <si>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</si>
  <si>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</si>
  <si>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</si>
  <si>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</si>
  <si>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</si>
  <si>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</si>
  <si>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</si>
  <si>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</si>
  <si>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</si>
  <si>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</si>
  <si>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</si>
  <si>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</si>
  <si>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</si>
  <si>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</si>
  <si>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</si>
  <si>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</si>
  <si>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</si>
  <si>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</si>
  <si>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</si>
  <si>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</si>
  <si>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</si>
  <si>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</si>
  <si>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</si>
  <si>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</si>
  <si>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</si>
  <si>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</si>
  <si>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</si>
  <si>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</si>
  <si>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</si>
  <si>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</si>
  <si>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</si>
  <si>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</si>
  <si>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</si>
  <si>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</si>
  <si>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</si>
  <si>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</si>
  <si>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</si>
  <si>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</si>
  <si>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</si>
  <si>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</si>
  <si>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</si>
  <si>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</si>
  <si>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</si>
  <si>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</si>
  <si>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</si>
  <si>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</si>
  <si>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</si>
  <si>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</si>
  <si>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</si>
  <si>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</si>
  <si>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</si>
  <si>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</si>
  <si>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</si>
  <si>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</si>
  <si>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</si>
  <si>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</si>
  <si>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</si>
  <si>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</si>
  <si>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</si>
  <si>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</si>
  <si>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</si>
  <si>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</si>
  <si>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</si>
  <si>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</si>
  <si>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</si>
  <si>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</si>
  <si>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</si>
  <si>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</si>
  <si>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</si>
  <si>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</si>
  <si>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</si>
  <si>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</si>
  <si>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</si>
  <si>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</si>
  <si>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</si>
  <si>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</si>
  <si>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</si>
  <si>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</si>
  <si>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</si>
  <si>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</si>
  <si>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</si>
  <si>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</si>
  <si>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</si>
  <si>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</si>
  <si>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</si>
  <si>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</si>
  <si>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</si>
  <si>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</si>
  <si>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</si>
  <si>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</si>
  <si>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</si>
  <si>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</si>
  <si>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</si>
  <si>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</si>
  <si>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</si>
  <si>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</si>
  <si>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</si>
  <si>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</si>
  <si>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</si>
  <si>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</si>
  <si>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</si>
  <si>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</si>
  <si>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</si>
  <si>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</si>
  <si>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</si>
  <si>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</si>
  <si>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</si>
  <si>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</si>
  <si>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</si>
  <si>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</si>
  <si>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</si>
  <si>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</si>
  <si>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</si>
  <si>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</si>
  <si>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</si>
  <si>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</si>
  <si>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</si>
  <si>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</si>
  <si>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</si>
  <si>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</si>
  <si>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</si>
  <si>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</si>
  <si>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</si>
  <si>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</si>
  <si>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</si>
  <si>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</si>
  <si>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</si>
  <si>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</si>
  <si>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</si>
  <si>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</si>
  <si>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</si>
  <si>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</si>
  <si>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</si>
  <si>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</si>
  <si>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</si>
  <si>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</si>
  <si>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</si>
  <si>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</si>
  <si>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</si>
  <si>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</si>
  <si>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</si>
  <si>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</si>
  <si>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</si>
  <si>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</si>
  <si>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</si>
  <si>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</si>
  <si>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</si>
  <si>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</si>
  <si>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</si>
  <si>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</si>
  <si>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</si>
  <si>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</si>
  <si>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</si>
  <si>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</si>
  <si>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</si>
  <si>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</si>
  <si>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</si>
  <si>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</si>
  <si>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</si>
  <si>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</si>
  <si>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</si>
  <si>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</si>
  <si>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</si>
  <si>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</si>
  <si>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</si>
  <si>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</si>
  <si>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</si>
  <si>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</si>
  <si>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</si>
  <si>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</si>
  <si>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</si>
  <si>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</si>
  <si>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</si>
  <si>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</si>
  <si>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</si>
  <si>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</si>
  <si>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</si>
  <si>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</si>
  <si>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</si>
  <si>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</si>
  <si>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</si>
  <si>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</si>
  <si>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</si>
  <si>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</si>
  <si>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</si>
  <si>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</si>
  <si>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</si>
  <si>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</si>
  <si>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</si>
  <si>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</si>
  <si>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</si>
  <si>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</si>
  <si>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</si>
  <si>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</si>
  <si>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</si>
  <si>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</si>
  <si>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</si>
  <si>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</si>
  <si>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</si>
  <si>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</si>
  <si>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</si>
  <si>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</si>
  <si>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</si>
  <si>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</si>
  <si>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</si>
  <si>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</si>
  <si>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</si>
  <si>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</si>
  <si>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</si>
  <si>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</si>
  <si>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</si>
  <si>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</si>
  <si>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</si>
  <si>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</si>
  <si>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</si>
  <si>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</si>
  <si>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</si>
  <si>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</si>
  <si>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</si>
  <si>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</si>
  <si>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</si>
  <si>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</si>
  <si>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</si>
  <si>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</si>
  <si>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</si>
  <si>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</si>
  <si>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</si>
  <si>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</si>
  <si>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</si>
  <si>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</si>
  <si>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</si>
  <si>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</si>
  <si>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</si>
  <si>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</si>
  <si>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</si>
  <si>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</si>
  <si>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</si>
  <si>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</si>
  <si>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</si>
  <si>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</si>
  <si>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</si>
  <si>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</si>
  <si>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</si>
  <si>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</si>
  <si>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</si>
  <si>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</si>
  <si>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</si>
  <si>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</si>
  <si>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</si>
  <si>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</si>
  <si>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</si>
  <si>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</si>
  <si>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</si>
  <si>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</si>
  <si>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</si>
  <si>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</si>
  <si>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</si>
  <si>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</si>
  <si>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</si>
  <si>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</si>
  <si>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</si>
  <si>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</si>
  <si>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</si>
  <si>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</si>
  <si>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</si>
  <si>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</si>
  <si>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</si>
  <si>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</si>
  <si>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</si>
  <si>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</si>
  <si>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</si>
  <si>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</si>
  <si>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</si>
  <si>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</si>
  <si>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</si>
  <si>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</si>
  <si>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</si>
  <si>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</si>
  <si>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</si>
  <si>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</si>
  <si>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</si>
  <si>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</si>
  <si>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</si>
  <si>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</si>
  <si>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</si>
  <si>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</si>
  <si>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</si>
  <si>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</si>
  <si>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</si>
  <si>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</si>
  <si>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</si>
  <si>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</si>
  <si>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</si>
  <si>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</si>
  <si>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</si>
  <si>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</si>
  <si>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</si>
  <si>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</si>
  <si>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</si>
  <si>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</si>
  <si>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</si>
  <si>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</si>
  <si>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</si>
  <si>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</si>
  <si>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</si>
  <si>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</si>
  <si>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</si>
  <si>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</si>
  <si>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</si>
  <si>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</si>
  <si>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</si>
  <si>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</si>
  <si>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</si>
  <si>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</si>
  <si>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</si>
  <si>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</si>
  <si>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</si>
  <si>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</si>
  <si>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</si>
  <si>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</si>
  <si>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</si>
  <si>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</si>
  <si>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</si>
  <si>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</si>
  <si>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</si>
  <si>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</si>
  <si>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</si>
  <si>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</si>
  <si>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</si>
  <si>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</si>
  <si>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</si>
  <si>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</si>
  <si>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</si>
  <si>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</si>
  <si>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</si>
  <si>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</si>
  <si>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</si>
  <si>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</si>
  <si>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</si>
  <si>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</si>
  <si>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</si>
  <si>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</si>
  <si>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</si>
  <si>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</si>
  <si>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</si>
  <si>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</si>
  <si>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</si>
  <si>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</si>
  <si>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</si>
  <si>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</si>
  <si>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</si>
  <si>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</si>
  <si>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</si>
  <si>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</si>
  <si>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</si>
  <si>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</si>
  <si>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</si>
  <si>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</si>
  <si>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</si>
  <si>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</si>
  <si>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</si>
  <si>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</si>
  <si>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</si>
  <si>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</si>
  <si>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</si>
  <si>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</si>
  <si>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</si>
  <si>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</si>
  <si>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</si>
  <si>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</si>
  <si>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</si>
  <si>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</si>
  <si>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</si>
  <si>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</si>
  <si>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</si>
  <si>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</si>
  <si>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</si>
  <si>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</si>
  <si>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</si>
  <si>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</si>
  <si>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</si>
  <si>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</si>
  <si>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</si>
  <si>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</si>
  <si>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</si>
  <si>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</si>
  <si>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</si>
  <si>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</si>
  <si>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</si>
  <si>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</si>
  <si>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</si>
  <si>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</si>
  <si>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</si>
  <si>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</si>
  <si>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</si>
  <si>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</si>
  <si>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</si>
  <si>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</si>
  <si>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</si>
  <si>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</si>
  <si>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</si>
  <si>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</si>
  <si>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</si>
  <si>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</si>
  <si>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</si>
  <si>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</si>
  <si>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</si>
  <si>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</si>
  <si>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</si>
  <si>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</si>
  <si>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</si>
  <si>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</si>
  <si>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</si>
  <si>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</si>
  <si>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</si>
  <si>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</si>
  <si>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</si>
  <si>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</si>
  <si>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</si>
  <si>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</si>
  <si>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</si>
  <si>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</si>
  <si>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</si>
  <si>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</si>
  <si>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</si>
  <si>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</si>
  <si>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</si>
  <si>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</si>
  <si>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</si>
  <si>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</si>
  <si>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</si>
  <si>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</si>
  <si>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</si>
  <si>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</si>
  <si>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</si>
  <si>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</si>
  <si>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</si>
  <si>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</si>
  <si>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</si>
  <si>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</si>
  <si>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</si>
  <si>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</si>
  <si>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</si>
  <si>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</si>
  <si>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</si>
  <si>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</si>
  <si>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</si>
  <si>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</si>
  <si>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</si>
  <si>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</si>
  <si>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</si>
  <si>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</si>
  <si>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</si>
  <si>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</si>
  <si>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</si>
  <si>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</si>
  <si>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</si>
  <si>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</si>
  <si>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</si>
  <si>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</si>
  <si>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</si>
  <si>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</si>
  <si>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</si>
  <si>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</si>
  <si>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</si>
  <si>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</si>
  <si>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</si>
  <si>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</si>
  <si>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</si>
  <si>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</si>
  <si>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</si>
  <si>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</si>
  <si>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</si>
  <si>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</si>
  <si>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</si>
  <si>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</si>
  <si>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</si>
  <si>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</si>
  <si>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</si>
  <si>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</si>
  <si>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</si>
  <si>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</si>
  <si>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</si>
  <si>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</si>
  <si>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</si>
  <si>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</si>
  <si>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</si>
  <si>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</si>
  <si>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</si>
  <si>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</si>
  <si>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</si>
  <si>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</si>
  <si>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</si>
  <si>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</si>
  <si>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</si>
  <si>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</si>
  <si>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</si>
  <si>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</si>
  <si>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</si>
  <si>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</si>
  <si>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</si>
  <si>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</si>
  <si>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</si>
  <si>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</si>
  <si>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</si>
  <si>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</si>
  <si>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</si>
  <si>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</si>
  <si>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</si>
  <si>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</si>
  <si>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</si>
  <si>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</si>
  <si>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</si>
  <si>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</si>
  <si>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</si>
  <si>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</si>
  <si>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</si>
  <si>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</si>
  <si>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</si>
  <si>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</si>
  <si>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</si>
  <si>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</si>
  <si>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</si>
  <si>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</si>
  <si>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</si>
  <si>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</si>
  <si>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</si>
  <si>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</si>
  <si>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</si>
  <si>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</si>
  <si>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</si>
  <si>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</si>
  <si>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</si>
  <si>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</si>
  <si>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</si>
  <si>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</si>
  <si>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</si>
  <si>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</si>
  <si>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</si>
  <si>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</si>
  <si>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</si>
  <si>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</si>
  <si>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</si>
  <si>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</si>
  <si>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</si>
  <si>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</si>
  <si>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</si>
  <si>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</si>
  <si>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</si>
  <si>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</si>
  <si>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</si>
  <si>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</si>
  <si>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</si>
  <si>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</si>
  <si>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</si>
  <si>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</si>
  <si>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</si>
  <si>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</si>
  <si>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</si>
  <si>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</si>
  <si>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</si>
  <si>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</si>
  <si>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</si>
  <si>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</si>
  <si>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</si>
  <si>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</si>
  <si>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</si>
  <si>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</si>
  <si>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</si>
  <si>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</si>
  <si>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</si>
  <si>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</si>
  <si>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</si>
  <si>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</si>
  <si>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</si>
  <si>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</si>
  <si>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</si>
  <si>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</si>
  <si>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</si>
  <si>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</si>
  <si>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</si>
  <si>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</si>
  <si>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</si>
  <si>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</si>
  <si>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</si>
  <si>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</si>
  <si>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</si>
  <si>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</si>
  <si>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</si>
  <si>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</si>
  <si>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</si>
  <si>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</si>
  <si>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</si>
  <si>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</si>
  <si>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</si>
  <si>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</si>
  <si>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</si>
  <si>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</si>
  <si>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</si>
  <si>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</si>
  <si>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</si>
  <si>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</si>
  <si>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</si>
  <si>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</si>
  <si>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</si>
  <si>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</si>
  <si>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</si>
  <si>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</si>
  <si>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</si>
  <si>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</si>
  <si>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</si>
  <si>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</si>
  <si>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</si>
  <si>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</si>
  <si>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</si>
  <si>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</si>
  <si>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</si>
  <si>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</si>
  <si>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</si>
  <si>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</si>
  <si>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</si>
  <si>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</si>
  <si>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</si>
  <si>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</si>
  <si>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</si>
  <si>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</si>
  <si>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</si>
  <si>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</si>
  <si>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</si>
  <si>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</si>
  <si>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</si>
  <si>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</si>
  <si>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</si>
  <si>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</si>
  <si>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</si>
  <si>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</si>
  <si>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</si>
  <si>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</si>
  <si>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</si>
  <si>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</si>
  <si>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</si>
  <si>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</si>
  <si>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</si>
  <si>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</si>
  <si>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</si>
  <si>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</si>
  <si>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</si>
  <si>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</si>
  <si>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</si>
  <si>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</si>
  <si>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</si>
  <si>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</si>
  <si>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</si>
  <si>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</si>
  <si>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</si>
  <si>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</si>
  <si>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</si>
  <si>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</si>
  <si>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</si>
  <si>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</si>
  <si>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</si>
  <si>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</si>
  <si>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</si>
  <si>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</si>
  <si>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</si>
  <si>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</si>
  <si>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</si>
  <si>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</si>
  <si>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</si>
  <si>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</si>
  <si>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</si>
  <si>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</si>
  <si>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</si>
  <si>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</si>
  <si>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</si>
  <si>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</si>
  <si>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</si>
  <si>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</si>
  <si>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</si>
  <si>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</si>
  <si>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</si>
  <si>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</si>
  <si>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</si>
  <si>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</si>
  <si>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</si>
  <si>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</si>
  <si>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</si>
  <si>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</si>
  <si>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</si>
  <si>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</si>
  <si>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</si>
  <si>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</si>
  <si>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</si>
  <si>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</si>
  <si>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</si>
  <si>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</si>
  <si>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</si>
  <si>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</si>
  <si>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</si>
  <si>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</si>
  <si>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</si>
  <si>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</si>
  <si>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</si>
  <si>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</si>
  <si>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</si>
  <si>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</si>
  <si>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</si>
  <si>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</si>
  <si>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</si>
  <si>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</si>
  <si>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</si>
  <si>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</si>
  <si>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</si>
  <si>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</si>
  <si>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</si>
  <si>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</si>
  <si>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</si>
  <si>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</si>
  <si>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</si>
  <si>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</si>
  <si>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</si>
  <si>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</si>
  <si>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</si>
  <si>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</si>
  <si>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</si>
  <si>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</si>
  <si>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</si>
  <si>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</si>
  <si>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</si>
  <si>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</si>
  <si>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</si>
  <si>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</si>
  <si>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</si>
  <si>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</si>
  <si>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</si>
  <si>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</si>
  <si>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</si>
  <si>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</si>
  <si>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</si>
  <si>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</si>
  <si>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</si>
  <si>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</si>
  <si>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</si>
  <si>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</si>
  <si>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</si>
  <si>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</si>
  <si>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</si>
  <si>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</si>
  <si>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</si>
  <si>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</si>
  <si>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</si>
  <si>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</si>
  <si>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</si>
  <si>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</si>
  <si>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</si>
  <si>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</si>
  <si>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</si>
  <si>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</si>
  <si>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</si>
  <si>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</si>
  <si>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</si>
  <si>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</si>
  <si>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</si>
  <si>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</si>
  <si>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</si>
  <si>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</si>
  <si>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</si>
  <si>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</si>
  <si>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</si>
  <si>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</si>
  <si>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</si>
  <si>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</si>
  <si>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</si>
  <si>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</si>
  <si>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</si>
  <si>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</si>
  <si>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</si>
  <si>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</si>
  <si>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</si>
  <si>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</si>
  <si>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</si>
  <si>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</si>
  <si>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</si>
  <si>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</si>
  <si>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</si>
  <si>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</si>
  <si>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</si>
  <si>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</si>
  <si>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</si>
  <si>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</si>
  <si>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</si>
  <si>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</si>
  <si>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</si>
  <si>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</si>
  <si>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</si>
  <si>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</si>
  <si>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</si>
  <si>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</si>
  <si>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</si>
  <si>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</si>
  <si>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</si>
  <si>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</si>
  <si>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</si>
  <si>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</si>
  <si>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</si>
  <si>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</si>
  <si>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</si>
  <si>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</si>
  <si>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</si>
  <si>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</si>
  <si>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</si>
  <si>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</si>
  <si>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</si>
  <si>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</si>
  <si>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</si>
  <si>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</si>
  <si>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</si>
  <si>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</si>
  <si>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</si>
  <si>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</si>
  <si>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</si>
  <si>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</si>
  <si>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</si>
  <si>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</si>
  <si>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</si>
  <si>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</si>
  <si>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</si>
  <si>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</si>
  <si>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</si>
  <si>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</si>
  <si>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</si>
  <si>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</si>
  <si>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</si>
  <si>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</si>
  <si>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</si>
  <si>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</si>
  <si>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</si>
  <si>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</si>
  <si>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</si>
  <si>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</si>
  <si>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</si>
  <si>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</si>
  <si>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</si>
  <si>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</si>
  <si>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</si>
  <si>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</si>
  <si>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</si>
  <si>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</si>
  <si>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</si>
  <si>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</si>
  <si>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</si>
  <si>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</si>
  <si>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</si>
  <si>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</si>
  <si>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</si>
  <si>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</si>
  <si>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</si>
  <si>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</si>
  <si>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</si>
  <si>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</si>
  <si>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</si>
  <si>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</si>
  <si>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</si>
  <si>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</si>
  <si>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</si>
  <si>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</si>
  <si>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</si>
  <si>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</si>
  <si>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</si>
  <si>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</si>
  <si>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</si>
  <si>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</si>
  <si>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</si>
  <si>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</si>
  <si>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</si>
  <si>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</si>
  <si>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</si>
  <si>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</si>
  <si>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</si>
  <si>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</si>
  <si>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</si>
  <si>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</si>
  <si>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</si>
  <si>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</si>
  <si>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</si>
  <si>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</si>
  <si>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</si>
  <si>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</si>
  <si>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</si>
  <si>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</si>
  <si>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</si>
  <si>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</si>
  <si>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</si>
  <si>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</si>
  <si>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</si>
  <si>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</si>
  <si>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</si>
  <si>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</si>
  <si>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</si>
  <si>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</si>
  <si>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</si>
  <si>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</si>
  <si>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</si>
  <si>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</si>
  <si>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</si>
  <si>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</si>
  <si>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</si>
  <si>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</si>
  <si>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</si>
  <si>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</si>
  <si>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</si>
  <si>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</si>
  <si>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</si>
  <si>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</si>
  <si>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</si>
  <si>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</si>
  <si>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</si>
  <si>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</si>
  <si>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</si>
  <si>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</si>
  <si>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</si>
  <si>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</si>
  <si>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</si>
  <si>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</si>
  <si>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</si>
  <si>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</si>
  <si>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</si>
  <si>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</si>
  <si>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</si>
  <si>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</si>
  <si>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</si>
  <si>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</si>
  <si>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</si>
  <si>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</si>
  <si>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</si>
  <si>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</si>
  <si>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</si>
  <si>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</si>
  <si>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</si>
  <si>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</si>
  <si>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</si>
  <si>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</si>
  <si>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</si>
  <si>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</si>
  <si>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</si>
  <si>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</si>
  <si>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</si>
  <si>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</si>
  <si>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</si>
  <si>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</si>
  <si>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</si>
  <si>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</si>
  <si>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</si>
  <si>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</si>
  <si>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</si>
  <si>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</si>
  <si>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</si>
  <si>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</si>
  <si>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</si>
  <si>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</si>
  <si>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</si>
  <si>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</si>
  <si>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</si>
  <si>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</si>
  <si>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</si>
  <si>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</si>
  <si>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</si>
  <si>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</si>
  <si>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</si>
  <si>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</si>
  <si>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</si>
  <si>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</si>
  <si>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</si>
  <si>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</si>
  <si>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</si>
  <si>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</si>
  <si>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</si>
  <si>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</si>
  <si>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</si>
  <si>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</si>
  <si>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</si>
  <si>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</si>
  <si>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</si>
  <si>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</si>
  <si>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</si>
  <si>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</si>
  <si>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</si>
  <si>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</si>
  <si>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</si>
  <si>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</si>
  <si>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</si>
  <si>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</si>
  <si>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</si>
  <si>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</si>
  <si>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</si>
  <si>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</si>
  <si>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</si>
  <si>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</si>
  <si>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</si>
  <si>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</si>
  <si>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</si>
  <si>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</si>
  <si>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</si>
  <si>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</si>
  <si>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</si>
  <si>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</si>
  <si>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</si>
  <si>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</si>
  <si>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</si>
  <si>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</si>
  <si>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</si>
  <si>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</si>
  <si>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</si>
  <si>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</si>
  <si>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</si>
  <si>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</si>
  <si>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</si>
  <si>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</si>
  <si>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</si>
  <si>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</si>
  <si>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</si>
  <si>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</si>
  <si>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</si>
  <si>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</si>
  <si>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</si>
  <si>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</si>
  <si>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</si>
  <si>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</si>
  <si>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</si>
  <si>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</si>
  <si>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</si>
  <si>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</si>
  <si>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</si>
  <si>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</si>
  <si>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</si>
  <si>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</si>
  <si>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</si>
  <si>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</si>
  <si>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</si>
  <si>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</si>
  <si>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</si>
  <si>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</si>
  <si>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</si>
  <si>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</si>
  <si>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</si>
  <si>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</si>
  <si>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</si>
  <si>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</si>
  <si>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</si>
  <si>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</si>
  <si>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</si>
  <si>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</si>
  <si>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</si>
  <si>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</si>
  <si>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</si>
  <si>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</si>
  <si>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</si>
  <si>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</si>
  <si>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</si>
  <si>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</si>
  <si>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</si>
  <si>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</si>
  <si>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</si>
  <si>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</si>
  <si>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</si>
  <si>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</si>
  <si>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</si>
  <si>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</si>
  <si>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</si>
  <si>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</si>
  <si>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</si>
  <si>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</si>
  <si>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</si>
  <si>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</si>
  <si>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</si>
  <si>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</si>
  <si>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</si>
  <si>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</si>
  <si>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</si>
  <si>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</si>
  <si>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</si>
  <si>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</si>
  <si>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</si>
  <si>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</si>
  <si>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</si>
  <si>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</si>
  <si>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</si>
  <si>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</si>
  <si>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</si>
  <si>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</si>
  <si>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</si>
  <si>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</si>
  <si>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</si>
  <si>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</si>
  <si>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</si>
  <si>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</si>
  <si>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</si>
  <si>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</si>
  <si>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</si>
  <si>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</si>
  <si>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</si>
  <si>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</si>
  <si>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</si>
  <si>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</si>
  <si>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</si>
  <si>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</si>
  <si>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</si>
  <si>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</si>
  <si>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</si>
  <si>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</si>
  <si>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</si>
  <si>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</si>
  <si>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</si>
  <si>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</si>
  <si>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</si>
  <si>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</si>
  <si>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</si>
  <si>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</si>
  <si>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</si>
  <si>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</si>
  <si>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</si>
  <si>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</si>
  <si>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</si>
  <si>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</si>
  <si>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</si>
  <si>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</si>
  <si>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</si>
  <si>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</si>
  <si>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</si>
  <si>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</si>
  <si>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</si>
  <si>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</si>
  <si>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</si>
  <si>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</si>
  <si>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</si>
  <si>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</si>
  <si>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</si>
  <si>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</si>
  <si>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</si>
  <si>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</si>
  <si>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</si>
  <si>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</si>
  <si>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</si>
  <si>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</si>
  <si>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</si>
  <si>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</si>
  <si>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</si>
  <si>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</si>
  <si>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</si>
  <si>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</si>
  <si>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</si>
  <si>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</si>
  <si>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</si>
  <si>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</si>
  <si>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</si>
  <si>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</si>
  <si>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</si>
  <si>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</si>
  <si>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</si>
  <si>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</si>
  <si>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</si>
  <si>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</si>
  <si>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</si>
  <si>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</si>
  <si>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</si>
  <si>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</si>
  <si>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</si>
  <si>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</si>
  <si>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</si>
  <si>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</si>
  <si>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</si>
  <si>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</si>
  <si>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</si>
  <si>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</si>
  <si>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</si>
  <si>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</si>
  <si>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</si>
  <si>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</si>
  <si>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</si>
  <si>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</si>
  <si>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</si>
  <si>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</si>
  <si>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</si>
  <si>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</si>
  <si>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</si>
  <si>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</si>
  <si>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</si>
  <si>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</si>
  <si>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</si>
  <si>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</si>
  <si>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</si>
  <si>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</si>
  <si>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</si>
  <si>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</si>
  <si>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</si>
  <si>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</si>
  <si>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</si>
  <si>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</si>
  <si>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</si>
  <si>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</si>
  <si>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</si>
  <si>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</si>
  <si>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</si>
  <si>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</si>
  <si>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</si>
  <si>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</si>
  <si>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</si>
  <si>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</si>
  <si>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</si>
  <si>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</si>
  <si>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</si>
  <si>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</si>
  <si>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</si>
  <si>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</si>
  <si>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</si>
  <si>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</si>
  <si>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</si>
  <si>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</si>
  <si>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</si>
  <si>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</si>
  <si>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</si>
  <si>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</si>
  <si>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</si>
  <si>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</si>
  <si>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</si>
  <si>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</si>
  <si>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</si>
  <si>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</si>
  <si>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</si>
  <si>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</si>
  <si>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</si>
  <si>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</si>
  <si>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</si>
  <si>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</si>
  <si>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</si>
  <si>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</si>
  <si>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</si>
  <si>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</si>
  <si>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</si>
  <si>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</si>
  <si>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</si>
  <si>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</si>
  <si>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</si>
  <si>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</si>
  <si>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</si>
  <si>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</si>
  <si>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</si>
  <si>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</si>
  <si>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</si>
  <si>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</si>
  <si>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</si>
  <si>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</si>
  <si>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</si>
  <si>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</si>
  <si>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</si>
  <si>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</si>
  <si>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</si>
  <si>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</si>
  <si>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</si>
  <si>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</si>
  <si>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</si>
  <si>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</si>
  <si>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</si>
  <si>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</si>
  <si>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</si>
  <si>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</si>
  <si>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</si>
  <si>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</si>
  <si>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</si>
  <si>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</si>
  <si>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</si>
  <si>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</si>
  <si>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</si>
  <si>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</si>
  <si>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</si>
  <si>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</si>
  <si>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</si>
  <si>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</si>
  <si>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</si>
  <si>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</si>
  <si>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</si>
  <si>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</si>
  <si>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</si>
  <si>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</si>
  <si>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</si>
  <si>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</si>
  <si>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</si>
  <si>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</si>
  <si>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</si>
  <si>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</si>
  <si>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</si>
  <si>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</si>
  <si>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</si>
  <si>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</si>
  <si>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</si>
  <si>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</si>
  <si>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</si>
  <si>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</si>
  <si>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</si>
  <si>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</si>
  <si>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</si>
  <si>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</si>
  <si>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</si>
  <si>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</si>
  <si>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</si>
  <si>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</si>
  <si>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</si>
  <si>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</si>
  <si>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</si>
  <si>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</si>
  <si>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</si>
  <si>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</si>
  <si>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</si>
  <si>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</si>
  <si>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</si>
  <si>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</si>
  <si>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</si>
  <si>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</si>
  <si>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</si>
  <si>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</si>
  <si>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</si>
  <si>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</si>
  <si>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</si>
  <si>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</si>
  <si>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</si>
  <si>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</si>
  <si>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</si>
  <si>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</si>
  <si>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</si>
  <si>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</si>
  <si>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</si>
  <si>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</si>
  <si>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</si>
  <si>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</si>
  <si>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</si>
  <si>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</si>
  <si>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</si>
  <si>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</si>
  <si>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</si>
  <si>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</si>
  <si>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</si>
  <si>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</si>
  <si>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</si>
  <si>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</si>
  <si>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</si>
  <si>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</si>
  <si>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</si>
  <si>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</si>
  <si>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</si>
  <si>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</si>
  <si>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</si>
  <si>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</si>
  <si>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</si>
  <si>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</si>
  <si>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</si>
  <si>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</si>
  <si>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</si>
  <si>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</si>
  <si>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</si>
  <si>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</si>
  <si>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</si>
  <si>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</si>
  <si>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</si>
  <si>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</si>
  <si>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</si>
  <si>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</si>
  <si>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</si>
  <si>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</si>
  <si>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</si>
  <si>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</si>
  <si>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</si>
  <si>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</si>
  <si>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</si>
  <si>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</si>
  <si>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</si>
  <si>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</si>
  <si>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</si>
  <si>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</si>
  <si>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</si>
  <si>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</si>
  <si>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</si>
  <si>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</si>
  <si>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</si>
  <si>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</si>
  <si>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</si>
  <si>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</si>
  <si>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</si>
  <si>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</si>
  <si>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</si>
  <si>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</si>
  <si>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</si>
  <si>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</si>
  <si>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</si>
  <si>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</si>
  <si>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</si>
  <si>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</si>
  <si>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</si>
  <si>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</si>
  <si>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</si>
  <si>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</si>
  <si>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</si>
  <si>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</si>
  <si>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</si>
  <si>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</si>
  <si>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</si>
  <si>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</si>
  <si>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</si>
  <si>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</si>
  <si>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</si>
  <si>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</si>
  <si>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</si>
  <si>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</si>
  <si>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</si>
  <si>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</si>
  <si>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</si>
  <si>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</si>
  <si>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</si>
  <si>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</si>
  <si>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</si>
  <si>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</si>
  <si>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</si>
  <si>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</si>
  <si>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</si>
  <si>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</si>
  <si>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</si>
  <si>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</si>
  <si>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</si>
  <si>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</si>
  <si>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</si>
  <si>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</si>
  <si>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</si>
  <si>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</si>
  <si>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</si>
  <si>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</si>
  <si>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</si>
  <si>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</si>
  <si>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</si>
  <si>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</si>
  <si>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</si>
  <si>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</si>
  <si>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</si>
  <si>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</si>
  <si>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</si>
  <si>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</si>
  <si>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</si>
  <si>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</si>
  <si>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</si>
  <si>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</si>
  <si>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</si>
  <si>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</si>
  <si>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</si>
  <si>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</si>
  <si>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</si>
  <si>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</si>
  <si>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</si>
  <si>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</si>
  <si>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</si>
  <si>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</si>
  <si>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</si>
  <si>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</si>
  <si>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</si>
  <si>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</si>
  <si>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</si>
  <si>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</si>
  <si>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</si>
  <si>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</si>
  <si>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</si>
  <si>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</si>
  <si>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</si>
  <si>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</si>
  <si>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</si>
  <si>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</si>
  <si>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</si>
  <si>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</si>
  <si>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</si>
  <si>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</si>
  <si>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</si>
  <si>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</si>
  <si>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</si>
  <si>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</si>
  <si>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</si>
  <si>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</si>
  <si>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</si>
  <si>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</si>
  <si>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</si>
  <si>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</si>
  <si>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</si>
  <si>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</si>
  <si>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</si>
  <si>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</si>
  <si>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</si>
  <si>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</si>
  <si>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</si>
  <si>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</si>
  <si>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</si>
  <si>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</si>
  <si>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</si>
  <si>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</si>
  <si>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</si>
  <si>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</si>
  <si>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</si>
  <si>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</si>
  <si>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</si>
  <si>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</si>
  <si>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</si>
  <si>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</si>
  <si>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</si>
  <si>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</si>
  <si>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</si>
  <si>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</si>
  <si>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</si>
  <si>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</si>
  <si>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</si>
  <si>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</si>
  <si>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</si>
  <si>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</si>
  <si>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</si>
  <si>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</si>
  <si>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</si>
  <si>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</si>
  <si>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</si>
  <si>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</si>
  <si>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</si>
  <si>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</si>
  <si>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</si>
  <si>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</si>
  <si>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</si>
  <si>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</si>
  <si>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</si>
  <si>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</si>
  <si>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</si>
  <si>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</si>
  <si>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</si>
  <si>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</si>
  <si>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</si>
  <si>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</si>
  <si>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</si>
  <si>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</si>
  <si>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</si>
  <si>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</si>
  <si>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</si>
  <si>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</si>
  <si>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</si>
  <si>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</si>
  <si>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</si>
  <si>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</si>
  <si>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</si>
  <si>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</si>
  <si>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</si>
  <si>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</si>
  <si>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</si>
  <si>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</si>
  <si>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</si>
  <si>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</si>
  <si>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</si>
  <si>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</si>
  <si>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</si>
  <si>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</si>
  <si>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</si>
  <si>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</si>
  <si>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</si>
  <si>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</si>
  <si>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</si>
  <si>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</si>
  <si>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</si>
  <si>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</si>
  <si>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</si>
  <si>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</si>
  <si>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</si>
  <si>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</si>
  <si>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</si>
  <si>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</si>
  <si>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</si>
  <si>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</si>
  <si>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</si>
  <si>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</si>
  <si>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</si>
  <si>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</si>
  <si>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</si>
  <si>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</si>
  <si>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</si>
  <si>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</si>
  <si>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</si>
  <si>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</si>
  <si>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</si>
  <si>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</si>
  <si>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</si>
  <si>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</si>
  <si>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</si>
  <si>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</si>
  <si>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</si>
  <si>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</si>
  <si>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</si>
  <si>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</si>
  <si>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</si>
  <si>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</si>
  <si>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</si>
  <si>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</si>
  <si>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</si>
  <si>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</si>
  <si>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</si>
  <si>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</si>
  <si>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</si>
  <si>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</si>
  <si>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</si>
  <si>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</si>
  <si>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</si>
  <si>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</si>
  <si>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</si>
  <si>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</si>
  <si>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</si>
  <si>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</si>
  <si>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</si>
  <si>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</si>
  <si>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</si>
  <si>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</si>
  <si>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</si>
  <si>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</si>
  <si>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</si>
  <si>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</si>
  <si>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</si>
  <si>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</si>
  <si>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</si>
  <si>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</si>
  <si>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</si>
  <si>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</si>
  <si>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</si>
  <si>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</si>
  <si>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</si>
  <si>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</si>
  <si>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</si>
  <si>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</si>
  <si>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</si>
  <si>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</si>
  <si>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</si>
  <si>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</si>
  <si>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</si>
  <si>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</si>
  <si>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</si>
  <si>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</si>
  <si>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</si>
  <si>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</si>
  <si>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</si>
  <si>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</si>
  <si>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</si>
  <si>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</si>
  <si>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</si>
  <si>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</si>
  <si>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</si>
  <si>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</si>
  <si>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</si>
  <si>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</si>
  <si>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</si>
  <si>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</si>
  <si>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</si>
  <si>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</si>
  <si>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</si>
  <si>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</si>
  <si>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</si>
  <si>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</si>
  <si>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</si>
  <si>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</si>
  <si>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</si>
  <si>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</si>
  <si>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</si>
  <si>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</si>
  <si>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</si>
  <si>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</si>
  <si>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</si>
  <si>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</si>
  <si>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</si>
  <si>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</si>
  <si>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</si>
  <si>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</si>
  <si>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</si>
  <si>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</si>
  <si>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</si>
  <si>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</si>
  <si>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</si>
  <si>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</si>
  <si>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</si>
  <si>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</si>
  <si>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</si>
  <si>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</si>
  <si>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</si>
  <si>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</si>
  <si>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</si>
  <si>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</si>
  <si>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</si>
  <si>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</si>
  <si>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</si>
  <si>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</si>
  <si>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</si>
  <si>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</si>
  <si>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</si>
  <si>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</si>
  <si>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</si>
  <si>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</si>
  <si>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</si>
  <si>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</si>
  <si>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</si>
  <si>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</si>
  <si>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</si>
  <si>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</si>
  <si>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</si>
  <si>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</si>
  <si>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</si>
  <si>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</si>
  <si>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</si>
  <si>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</si>
  <si>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</si>
  <si>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</si>
  <si>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</si>
  <si>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</si>
  <si>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</si>
  <si>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</si>
  <si>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</si>
  <si>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</si>
  <si>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</si>
  <si>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</si>
  <si>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</si>
  <si>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</si>
  <si>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</si>
  <si>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</si>
  <si>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</si>
  <si>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</si>
  <si>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</si>
  <si>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</si>
  <si>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</si>
  <si>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</si>
  <si>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</si>
  <si>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</si>
  <si>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</si>
  <si>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</si>
  <si>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</si>
  <si>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</si>
  <si>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</si>
  <si>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</si>
  <si>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</si>
  <si>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</si>
  <si>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</si>
  <si>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</si>
  <si>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</si>
  <si>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</si>
  <si>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</si>
  <si>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</si>
  <si>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</si>
  <si>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</si>
  <si>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</si>
  <si>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</si>
  <si>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</si>
  <si>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</si>
  <si>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</si>
  <si>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</si>
  <si>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</si>
  <si>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</si>
  <si>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</si>
  <si>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</si>
  <si>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</si>
  <si>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</si>
  <si>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</si>
  <si>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</si>
  <si>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</si>
  <si>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</si>
  <si>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</si>
  <si>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</si>
  <si>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</si>
  <si>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</si>
  <si>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</si>
  <si>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</si>
  <si>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</si>
  <si>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</si>
  <si>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</si>
  <si>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</si>
  <si>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</si>
  <si>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</si>
  <si>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</si>
  <si>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</si>
  <si>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</si>
  <si>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</si>
  <si>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</si>
  <si>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</si>
  <si>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</si>
  <si>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</si>
  <si>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</si>
  <si>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</si>
  <si>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</si>
  <si>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</si>
  <si>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</si>
  <si>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</si>
  <si>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</si>
  <si>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</si>
  <si>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</si>
  <si>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</si>
  <si>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</si>
  <si>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</si>
  <si>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</si>
  <si>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</si>
  <si>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</si>
  <si>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</si>
  <si>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</si>
  <si>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</si>
  <si>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</si>
  <si>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</si>
  <si>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</si>
  <si>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</si>
  <si>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</si>
  <si>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</si>
  <si>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</si>
  <si>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</si>
  <si>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</si>
  <si>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</si>
  <si>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</si>
  <si>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</si>
  <si>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</si>
  <si>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</si>
  <si>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</si>
  <si>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</si>
  <si>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</si>
  <si>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</si>
  <si>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</si>
  <si>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</si>
  <si>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</si>
  <si>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</si>
  <si>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</si>
  <si>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</si>
  <si>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</si>
  <si>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</si>
  <si>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</si>
  <si>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</si>
  <si>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</si>
  <si>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</si>
  <si>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</si>
  <si>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</si>
  <si>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</si>
  <si>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</si>
  <si>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</si>
  <si>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</si>
  <si>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</si>
  <si>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</si>
  <si>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</si>
  <si>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</si>
  <si>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</si>
  <si>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</si>
  <si>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</si>
  <si>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</si>
  <si>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</si>
  <si>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</si>
  <si>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</si>
  <si>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</si>
  <si>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</si>
  <si>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</si>
  <si>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</si>
  <si>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</si>
  <si>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</si>
  <si>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</si>
  <si>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</si>
  <si>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</si>
  <si>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</si>
  <si>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</si>
  <si>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</si>
  <si>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</si>
  <si>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</si>
  <si>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</si>
  <si>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</si>
  <si>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</si>
  <si>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</si>
  <si>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</si>
  <si>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</si>
  <si>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</si>
  <si>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</si>
  <si>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</si>
  <si>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</si>
  <si>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</si>
  <si>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</si>
  <si>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</si>
  <si>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</si>
  <si>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</si>
  <si>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</si>
  <si>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</si>
  <si>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</si>
  <si>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</si>
  <si>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</si>
  <si>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</si>
  <si>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</si>
  <si>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</si>
  <si>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</si>
  <si>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</si>
  <si>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</si>
  <si>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</si>
  <si>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</si>
  <si>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</si>
  <si>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</si>
  <si>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</si>
  <si>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</si>
  <si>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</si>
  <si>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</si>
  <si>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</si>
  <si>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</si>
  <si>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</si>
  <si>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</si>
  <si>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</si>
  <si>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</si>
  <si>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</si>
  <si>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</si>
  <si>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</si>
  <si>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</si>
  <si>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</si>
  <si>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</si>
  <si>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</si>
  <si>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</si>
  <si>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</si>
  <si>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</si>
  <si>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</si>
  <si>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</si>
  <si>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</si>
  <si>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</si>
  <si>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</si>
  <si>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</si>
  <si>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</si>
  <si>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</si>
  <si>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</si>
  <si>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</si>
  <si>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</si>
  <si>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</si>
  <si>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</si>
  <si>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</si>
  <si>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</si>
  <si>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</si>
  <si>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</si>
  <si>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</si>
  <si>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</si>
  <si>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</si>
  <si>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</si>
  <si>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</si>
  <si>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</si>
  <si>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</si>
  <si>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</si>
  <si>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</si>
  <si>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</si>
  <si>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</si>
  <si>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</si>
  <si>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</si>
  <si>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</si>
  <si>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</si>
  <si>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</si>
  <si>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</si>
  <si>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</si>
  <si>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</si>
  <si>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</si>
  <si>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</si>
  <si>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</si>
  <si>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</si>
  <si>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</si>
  <si>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</si>
  <si>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</si>
  <si>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</si>
  <si>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</si>
  <si>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</si>
  <si>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</si>
  <si>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</si>
  <si>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</si>
  <si>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</si>
  <si>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</si>
  <si>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</si>
  <si>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</si>
  <si>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</si>
  <si>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</si>
  <si>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</si>
  <si>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</si>
  <si>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</si>
  <si>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</si>
  <si>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</si>
  <si>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</si>
  <si>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</si>
  <si>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</si>
  <si>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</si>
  <si>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</si>
  <si>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</si>
  <si>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</si>
  <si>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</si>
  <si>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</si>
  <si>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</si>
  <si>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</si>
  <si>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</si>
  <si>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</si>
  <si>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</si>
  <si>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</si>
  <si>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</si>
  <si>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</si>
  <si>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</si>
  <si>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</si>
  <si>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</si>
  <si>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</si>
  <si>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</si>
  <si>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</si>
  <si>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</si>
  <si>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</si>
  <si>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</si>
  <si>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</si>
  <si>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</si>
  <si>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</si>
  <si>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</si>
  <si>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</si>
  <si>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</si>
  <si>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</si>
  <si>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</si>
  <si>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</si>
  <si>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</si>
  <si>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</si>
  <si>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</si>
  <si>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</si>
  <si>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</si>
  <si>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</si>
  <si>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</si>
  <si>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</si>
  <si>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</si>
  <si>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</si>
  <si>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</si>
  <si>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</si>
  <si>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</si>
  <si>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</si>
  <si>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</si>
  <si>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</si>
  <si>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</si>
  <si>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</si>
  <si>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</si>
  <si>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</si>
  <si>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</si>
  <si>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</si>
  <si>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</si>
  <si>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</si>
  <si>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</si>
  <si>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</si>
  <si>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</si>
  <si>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</si>
  <si>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</si>
  <si>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</si>
  <si>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</si>
  <si>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</si>
  <si>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</si>
  <si>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</si>
  <si>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</si>
  <si>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</si>
  <si>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</si>
  <si>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</si>
  <si>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</si>
  <si>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</si>
  <si>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</si>
  <si>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</si>
  <si>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</si>
  <si>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</si>
  <si>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</si>
  <si>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</si>
  <si>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</si>
  <si>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</si>
  <si>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</si>
  <si>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</si>
  <si>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</si>
  <si>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</si>
  <si>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</si>
  <si>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</si>
  <si>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</si>
  <si>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</si>
  <si>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</si>
  <si>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</si>
  <si>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</si>
  <si>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</si>
  <si>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</si>
  <si>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</si>
  <si>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</si>
  <si>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</si>
  <si>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</si>
  <si>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</si>
  <si>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</si>
  <si>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</si>
  <si>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</si>
  <si>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</si>
  <si>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</si>
  <si>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</si>
  <si>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</si>
  <si>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</si>
  <si>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</si>
  <si>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</si>
  <si>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</si>
  <si>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</si>
  <si>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</si>
  <si>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</si>
  <si>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</si>
  <si>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</si>
  <si>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</si>
  <si>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</si>
  <si>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</si>
  <si>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</si>
  <si>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</si>
  <si>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</si>
  <si>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</si>
  <si>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</si>
  <si>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</si>
  <si>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</si>
  <si>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</si>
  <si>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</si>
  <si>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</si>
  <si>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</si>
  <si>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</si>
  <si>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</si>
  <si>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</si>
  <si>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</si>
  <si>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</si>
  <si>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</si>
  <si>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</si>
  <si>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</si>
  <si>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</si>
  <si>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</si>
  <si>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</si>
  <si>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</si>
  <si>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</si>
  <si>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</si>
  <si>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</si>
  <si>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</si>
  <si>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</si>
  <si>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</si>
  <si>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</si>
  <si>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</si>
  <si>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</si>
  <si>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</si>
  <si>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</si>
  <si>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</si>
  <si>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</si>
  <si>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</si>
  <si>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</si>
  <si>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</si>
  <si>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</si>
  <si>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</si>
  <si>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</si>
  <si>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</si>
  <si>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</si>
  <si>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</si>
  <si>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</si>
  <si>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</si>
  <si>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</si>
  <si>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</si>
  <si>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</si>
  <si>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</si>
  <si>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</si>
  <si>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</si>
  <si>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</si>
  <si>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</si>
  <si>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</si>
  <si>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</si>
  <si>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</si>
  <si>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</si>
  <si>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</si>
  <si>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</si>
  <si>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</si>
  <si>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</si>
  <si>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</si>
  <si>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</si>
  <si>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</si>
  <si>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</si>
  <si>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</si>
  <si>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</si>
  <si>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</si>
  <si>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</si>
  <si>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</si>
  <si>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</si>
  <si>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</si>
  <si>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</si>
  <si>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</si>
  <si>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</si>
  <si>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</si>
  <si>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</si>
  <si>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</si>
  <si>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</si>
  <si>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</si>
  <si>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</si>
  <si>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</si>
  <si>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</si>
  <si>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</si>
  <si>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</si>
  <si>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</si>
  <si>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</si>
  <si>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</si>
  <si>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</si>
  <si>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</si>
  <si>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</si>
  <si>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</si>
  <si>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</si>
  <si>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</si>
  <si>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</si>
  <si>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</si>
  <si>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</si>
  <si>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</si>
  <si>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</si>
  <si>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</si>
  <si>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</si>
  <si>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</si>
  <si>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</si>
  <si>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</si>
  <si>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</si>
  <si>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</si>
  <si>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</si>
  <si>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</si>
  <si>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</si>
  <si>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</si>
  <si>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</si>
  <si>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</si>
  <si>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</si>
  <si>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</si>
  <si>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</si>
  <si>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</si>
  <si>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</si>
  <si>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</si>
  <si>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</si>
  <si>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</si>
  <si>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</si>
  <si>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</si>
  <si>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</si>
  <si>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</si>
  <si>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</si>
  <si>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</si>
  <si>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</si>
  <si>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</si>
  <si>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</si>
  <si>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</si>
  <si>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</si>
  <si>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</si>
  <si>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</si>
  <si>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</si>
  <si>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</si>
  <si>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</si>
  <si>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</si>
  <si>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</si>
  <si>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</si>
  <si>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</si>
  <si>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</si>
  <si>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</si>
  <si>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</si>
  <si>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</si>
  <si>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</si>
  <si>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</si>
  <si>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</si>
  <si>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</si>
  <si>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</si>
  <si>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</si>
  <si>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</si>
  <si>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</si>
  <si>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</si>
  <si>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</si>
  <si>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</si>
  <si>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</si>
  <si>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</si>
  <si>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</si>
  <si>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</si>
  <si>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</si>
  <si>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</si>
  <si>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</si>
  <si>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</si>
  <si>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</si>
  <si>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</si>
  <si>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</si>
  <si>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</si>
  <si>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</si>
  <si>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</si>
  <si>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</si>
  <si>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</si>
  <si>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</si>
  <si>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</si>
  <si>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</si>
  <si>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</si>
  <si>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</si>
  <si>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</si>
  <si>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</si>
  <si>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</si>
  <si>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</si>
  <si>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</si>
  <si>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</si>
  <si>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</si>
  <si>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</si>
  <si>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</si>
  <si>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</si>
  <si>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</si>
  <si>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</si>
  <si>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</si>
  <si>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</si>
  <si>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</si>
  <si>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</si>
  <si>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</si>
  <si>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</si>
  <si>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</si>
  <si>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</si>
  <si>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</si>
  <si>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</si>
  <si>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</si>
  <si>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</si>
  <si>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</si>
  <si>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</si>
  <si>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</si>
  <si>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</si>
  <si>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</si>
  <si>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</si>
  <si>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</si>
  <si>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</si>
  <si>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</si>
  <si>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</si>
  <si>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</si>
  <si>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</si>
  <si>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</si>
  <si>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</si>
  <si>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</si>
  <si>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</si>
  <si>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</si>
  <si>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</si>
  <si>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</si>
  <si>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</si>
  <si>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</si>
  <si>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</si>
  <si>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</si>
  <si>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</si>
  <si>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</si>
  <si>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</si>
  <si>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</si>
  <si>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</si>
  <si>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</si>
  <si>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</si>
  <si>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</si>
  <si>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</si>
  <si>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</si>
  <si>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</si>
  <si>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</si>
  <si>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</si>
  <si>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</si>
  <si>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</si>
  <si>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</si>
  <si>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</si>
  <si>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</si>
  <si>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</si>
  <si>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</si>
  <si>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</si>
  <si>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</si>
  <si>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</si>
  <si>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</si>
  <si>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</si>
  <si>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</si>
  <si>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</si>
  <si>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</si>
  <si>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</si>
  <si>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</si>
  <si>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</si>
  <si>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</si>
  <si>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</si>
  <si>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</si>
  <si>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</si>
  <si>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</si>
  <si>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</si>
  <si>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</si>
  <si>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</si>
  <si>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</si>
  <si>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</si>
  <si>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</si>
  <si>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</si>
  <si>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</si>
  <si>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</si>
  <si>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</si>
  <si>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</si>
  <si>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</si>
  <si>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</si>
  <si>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</si>
  <si>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</si>
  <si>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</si>
  <si>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</si>
  <si>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</si>
  <si>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</si>
  <si>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</si>
  <si>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</si>
  <si>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</si>
  <si>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</si>
  <si>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</si>
  <si>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</si>
  <si>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</si>
  <si>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</si>
  <si>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</si>
  <si>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</si>
  <si>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</si>
  <si>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</si>
  <si>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</si>
  <si>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</si>
  <si>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</si>
  <si>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</si>
  <si>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</si>
  <si>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</si>
  <si>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</si>
  <si>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</si>
  <si>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</si>
  <si>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</si>
  <si>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</si>
  <si>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</si>
  <si>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</si>
  <si>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</si>
  <si>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</si>
  <si>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</si>
  <si>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</si>
  <si>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</si>
  <si>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</si>
  <si>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</si>
  <si>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</si>
  <si>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</si>
  <si>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</si>
  <si>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</si>
  <si>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</si>
  <si>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</si>
  <si>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</si>
  <si>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</si>
  <si>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</si>
  <si>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</si>
  <si>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</si>
  <si>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</si>
  <si>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</si>
  <si>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</si>
  <si>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</si>
  <si>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</si>
  <si>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</si>
  <si>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</si>
  <si>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</si>
  <si>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</si>
  <si>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</si>
  <si>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</si>
  <si>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</si>
  <si>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</si>
  <si>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</si>
  <si>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</si>
  <si>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</si>
  <si>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</si>
  <si>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</si>
  <si>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</si>
  <si>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</si>
  <si>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</si>
  <si>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</si>
  <si>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</si>
  <si>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</si>
  <si>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</si>
  <si>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</si>
  <si>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</si>
  <si>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</si>
  <si>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</si>
  <si>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</si>
  <si>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</si>
  <si>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</si>
  <si>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</si>
  <si>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</si>
  <si>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</si>
  <si>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</si>
  <si>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</si>
  <si>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</si>
  <si>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</si>
  <si>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</si>
  <si>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</si>
  <si>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</si>
  <si>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</si>
  <si>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</si>
  <si>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</si>
  <si>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</si>
  <si>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</si>
  <si>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</si>
  <si>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</si>
  <si>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</si>
  <si>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</si>
  <si>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</si>
  <si>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</si>
  <si>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</si>
  <si>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</si>
  <si>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</si>
  <si>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</si>
  <si>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</si>
  <si>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</si>
  <si>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</si>
  <si>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</si>
  <si>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</si>
  <si>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</si>
  <si>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</si>
  <si>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</si>
  <si>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</si>
  <si>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</si>
  <si>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</si>
  <si>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</si>
  <si>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</si>
  <si>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</si>
  <si>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</si>
  <si>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</si>
  <si>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</si>
  <si>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</si>
  <si>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</si>
  <si>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</si>
  <si>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</si>
  <si>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</si>
  <si>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</si>
  <si>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</si>
  <si>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</si>
  <si>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</si>
  <si>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</si>
  <si>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</si>
  <si>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</si>
  <si>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</si>
  <si>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</si>
  <si>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</si>
  <si>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</si>
  <si>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</si>
  <si>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</si>
  <si>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</si>
  <si>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</si>
  <si>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</si>
  <si>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</si>
  <si>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</si>
  <si>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</si>
  <si>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</si>
  <si>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</si>
  <si>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</si>
  <si>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</si>
  <si>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</si>
  <si>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</si>
  <si>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</si>
  <si>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</si>
  <si>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</si>
  <si>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</si>
  <si>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</si>
  <si>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</si>
  <si>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</si>
  <si>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</si>
  <si>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</si>
  <si>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</si>
  <si>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</si>
  <si>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</si>
  <si>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</si>
  <si>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</si>
  <si>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</si>
  <si>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</si>
  <si>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</si>
  <si>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</si>
  <si>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</si>
  <si>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</si>
  <si>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</si>
  <si>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</si>
  <si>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</si>
  <si>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</si>
  <si>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</si>
  <si>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</si>
  <si>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</si>
  <si>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</si>
  <si>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</si>
  <si>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</si>
  <si>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</si>
  <si>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</si>
  <si>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</si>
  <si>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</si>
  <si>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</si>
  <si>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</si>
  <si>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</si>
  <si>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</si>
  <si>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</si>
  <si>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</si>
  <si>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</si>
  <si>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</si>
  <si>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</si>
  <si>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</si>
  <si>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</si>
  <si>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</si>
  <si>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</si>
  <si>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</si>
  <si>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</si>
  <si>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</si>
  <si>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</si>
  <si>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</si>
  <si>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</si>
  <si>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</si>
  <si>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</si>
  <si>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</si>
  <si>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</si>
  <si>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</si>
  <si>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</si>
  <si>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</si>
  <si>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</si>
  <si>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</si>
  <si>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</si>
  <si>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</si>
  <si>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</si>
  <si>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</si>
  <si>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</si>
  <si>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</si>
  <si>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</si>
  <si>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</si>
  <si>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</si>
  <si>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</si>
  <si>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</si>
  <si>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</si>
  <si>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</si>
  <si>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</si>
  <si>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</si>
  <si>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</si>
  <si>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</si>
  <si>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</si>
  <si>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</si>
  <si>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</si>
  <si>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</si>
  <si>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</si>
  <si>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</si>
  <si>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</si>
  <si>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</si>
  <si>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</si>
  <si>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</si>
  <si>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</si>
  <si>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</si>
  <si>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</si>
  <si>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</si>
  <si>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</si>
  <si>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</si>
  <si>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</si>
  <si>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</si>
  <si>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</si>
  <si>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</si>
  <si>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</si>
  <si>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</si>
  <si>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</si>
  <si>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</si>
  <si>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</si>
  <si>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</si>
  <si>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</si>
  <si>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</si>
  <si>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</si>
  <si>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</si>
  <si>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</si>
  <si>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</si>
  <si>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</si>
  <si>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</si>
  <si>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</si>
  <si>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</si>
  <si>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</si>
  <si>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</si>
  <si>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</si>
  <si>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</si>
  <si>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</si>
  <si>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</si>
  <si>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</si>
  <si>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</si>
  <si>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</si>
  <si>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</si>
  <si>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</si>
  <si>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</si>
  <si>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</si>
  <si>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</si>
  <si>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</si>
  <si>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</si>
  <si>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</si>
  <si>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</si>
  <si>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</si>
  <si>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</si>
  <si>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</si>
  <si>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</si>
  <si>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</si>
  <si>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</si>
  <si>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</si>
  <si>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</si>
  <si>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</si>
  <si>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</si>
  <si>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</si>
  <si>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</si>
  <si>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</si>
  <si>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</si>
  <si>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</si>
  <si>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</si>
  <si>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</si>
  <si>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</si>
  <si>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</si>
  <si>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</si>
  <si>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</si>
  <si>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</si>
  <si>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</si>
  <si>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</si>
  <si>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</si>
  <si>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</si>
  <si>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</si>
  <si>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</si>
  <si>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</si>
  <si>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</si>
  <si>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</si>
  <si>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</si>
  <si>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</si>
  <si>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</si>
  <si>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</si>
  <si>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</si>
  <si>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</si>
  <si>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</si>
  <si>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</si>
  <si>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</si>
  <si>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</si>
  <si>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</si>
  <si>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</si>
  <si>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</si>
  <si>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</si>
  <si>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</si>
  <si>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</si>
  <si>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</si>
  <si>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</si>
  <si>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</si>
  <si>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</si>
  <si>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</si>
  <si>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</si>
  <si>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</si>
  <si>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</si>
  <si>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</si>
  <si>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</si>
  <si>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</si>
  <si>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</si>
  <si>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</si>
  <si>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</si>
  <si>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</si>
  <si>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</si>
  <si>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</si>
  <si>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</si>
  <si>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</si>
  <si>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</si>
  <si>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</si>
  <si>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</si>
  <si>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</si>
  <si>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</si>
  <si>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</si>
  <si>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</si>
  <si>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</si>
  <si>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</si>
  <si>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</si>
  <si>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</si>
  <si>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</si>
  <si>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</si>
  <si>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</si>
  <si>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</si>
  <si>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</si>
  <si>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</si>
  <si>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</si>
  <si>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</si>
  <si>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</si>
  <si>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</si>
  <si>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</si>
  <si>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</si>
  <si>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</si>
  <si>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</si>
  <si>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</si>
  <si>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</si>
  <si>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</si>
  <si>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</si>
  <si>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</si>
  <si>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</si>
  <si>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</si>
  <si>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</si>
  <si>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</si>
  <si>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</si>
  <si>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</si>
  <si>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</si>
  <si>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</si>
  <si>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</si>
  <si>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</si>
  <si>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</si>
  <si>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</si>
  <si>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</si>
  <si>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</si>
  <si>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</si>
  <si>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</si>
  <si>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</si>
  <si>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</si>
  <si>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</si>
  <si>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</si>
  <si>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</si>
  <si>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</si>
  <si>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</si>
  <si>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</si>
  <si>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</si>
  <si>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</si>
  <si>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</si>
  <si>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</si>
  <si>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</si>
  <si>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</si>
  <si>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</si>
  <si>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</si>
  <si>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</si>
  <si>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</si>
  <si>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</si>
  <si>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</si>
  <si>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</si>
  <si>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</si>
  <si>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</si>
  <si>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</si>
  <si>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</si>
  <si>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</si>
  <si>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</si>
  <si>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</si>
  <si>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</si>
  <si>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</si>
  <si>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</si>
  <si>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</si>
  <si>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</si>
  <si>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</si>
  <si>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</si>
  <si>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</si>
  <si>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</si>
  <si>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</si>
  <si>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</si>
  <si>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</si>
  <si>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</si>
  <si>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</si>
  <si>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</si>
  <si>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</si>
  <si>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</si>
  <si>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</si>
  <si>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</si>
  <si>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</si>
  <si>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</si>
  <si>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</si>
  <si>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</si>
  <si>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</si>
  <si>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</si>
  <si>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</si>
  <si>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</si>
  <si>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</si>
  <si>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</si>
  <si>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</si>
  <si>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</si>
  <si>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</si>
  <si>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</si>
  <si>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</si>
  <si>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</si>
  <si>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</si>
  <si>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</si>
  <si>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</si>
  <si>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</si>
  <si>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</si>
  <si>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</si>
  <si>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</si>
  <si>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</si>
  <si>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</si>
  <si>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</si>
  <si>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</si>
  <si>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</si>
  <si>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</si>
  <si>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</si>
  <si>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</si>
  <si>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</si>
  <si>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</si>
  <si>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</si>
  <si>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</si>
  <si>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</si>
  <si>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</si>
  <si>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</si>
  <si>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</si>
  <si>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</si>
  <si>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</si>
  <si>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</si>
  <si>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</si>
  <si>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</si>
  <si>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</si>
  <si>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</si>
  <si>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</si>
  <si>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</si>
  <si>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</si>
  <si>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</si>
  <si>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</si>
  <si>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</si>
  <si>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</si>
  <si>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</si>
  <si>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</si>
  <si>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</si>
  <si>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</si>
  <si>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</si>
  <si>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</si>
  <si>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</si>
  <si>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</si>
  <si>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</si>
  <si>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</si>
  <si>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</si>
  <si>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</si>
  <si>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</si>
  <si>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</si>
  <si>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</si>
  <si>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</si>
  <si>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</si>
  <si>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</si>
  <si>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</si>
  <si>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</si>
  <si>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</si>
  <si>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</si>
  <si>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</si>
  <si>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</si>
  <si>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</si>
  <si>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</si>
  <si>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</si>
  <si>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</si>
  <si>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</si>
  <si>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</si>
  <si>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</si>
  <si>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</si>
  <si>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</si>
  <si>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</si>
  <si>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</si>
  <si>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</si>
  <si>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</si>
  <si>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</si>
  <si>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</si>
  <si>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</si>
  <si>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</si>
  <si>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</si>
  <si>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</si>
  <si>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</si>
  <si>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</si>
  <si>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</si>
  <si>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</si>
  <si>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</si>
  <si>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</si>
  <si>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</si>
  <si>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</si>
  <si>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</si>
  <si>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</si>
  <si>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</si>
  <si>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</si>
  <si>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</si>
  <si>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</si>
  <si>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</si>
  <si>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</si>
  <si>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</si>
  <si>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</si>
  <si>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</si>
  <si>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</si>
  <si>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</si>
  <si>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</si>
  <si>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</si>
  <si>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</si>
  <si>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</si>
  <si>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</si>
  <si>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</si>
  <si>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</si>
  <si>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</si>
  <si>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</si>
  <si>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</si>
  <si>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</si>
  <si>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</si>
  <si>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</si>
  <si>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</si>
  <si>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</si>
  <si>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</si>
  <si>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</si>
  <si>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</si>
  <si>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</si>
  <si>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</si>
  <si>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</si>
  <si>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</si>
  <si>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</si>
  <si>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</si>
  <si>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</si>
  <si>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</si>
  <si>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</si>
  <si>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</si>
  <si>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</si>
  <si>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</si>
  <si>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</si>
  <si>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</si>
  <si>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</si>
  <si>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</si>
  <si>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</si>
  <si>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</si>
  <si>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</si>
  <si>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</si>
  <si>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</si>
  <si>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</si>
  <si>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</si>
  <si>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</si>
  <si>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</si>
  <si>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</si>
  <si>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</si>
  <si>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</si>
  <si>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</si>
  <si>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</si>
  <si>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</si>
  <si>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</si>
  <si>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</si>
  <si>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</si>
  <si>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</si>
  <si>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</si>
  <si>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</si>
  <si>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</si>
  <si>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</si>
  <si>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</si>
  <si>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</si>
  <si>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</si>
  <si>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</si>
  <si>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</si>
  <si>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</si>
  <si>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</si>
  <si>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</si>
  <si>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</si>
  <si>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</si>
  <si>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</si>
  <si>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</si>
  <si>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</si>
  <si>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</si>
  <si>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</si>
  <si>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</si>
  <si>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</si>
  <si>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</si>
  <si>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</si>
  <si>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</si>
  <si>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</si>
  <si>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</si>
  <si>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</si>
  <si>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</si>
  <si>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</si>
  <si>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</si>
  <si>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</si>
  <si>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</si>
  <si>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</si>
  <si>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</si>
  <si>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</si>
  <si>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</si>
  <si>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</si>
  <si>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</si>
  <si>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</si>
  <si>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</si>
  <si>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</si>
  <si>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</si>
  <si>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</si>
  <si>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</si>
  <si>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</si>
  <si>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</si>
  <si>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</si>
  <si>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</si>
  <si>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</si>
  <si>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</si>
  <si>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</si>
  <si>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</si>
  <si>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</si>
  <si>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</si>
  <si>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</si>
  <si>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</si>
  <si>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</si>
  <si>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</si>
  <si>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</si>
  <si>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</si>
  <si>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</si>
  <si>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</si>
  <si>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</si>
  <si>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</si>
  <si>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</si>
  <si>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</si>
  <si>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</si>
  <si>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</si>
  <si>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</si>
  <si>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</si>
  <si>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</si>
  <si>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</si>
  <si>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</si>
  <si>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</si>
  <si>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</si>
  <si>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</si>
  <si>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</si>
  <si>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</si>
  <si>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</si>
  <si>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</si>
  <si>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</si>
  <si>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</si>
  <si>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</si>
  <si>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</si>
  <si>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</si>
  <si>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</si>
  <si>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</si>
  <si>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</si>
  <si>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</si>
  <si>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</si>
  <si>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</si>
  <si>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</si>
  <si>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</si>
  <si>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</si>
  <si>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</si>
  <si>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</si>
  <si>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</si>
  <si>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</si>
  <si>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</si>
  <si>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</si>
  <si>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</si>
  <si>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</si>
  <si>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</si>
  <si>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</si>
  <si>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</si>
  <si>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</si>
  <si>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</si>
  <si>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</si>
  <si>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</si>
  <si>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</si>
  <si>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</si>
  <si>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</si>
  <si>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</si>
  <si>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</si>
  <si>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</si>
  <si>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</si>
  <si>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</si>
  <si>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</si>
  <si>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</si>
  <si>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</si>
  <si>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</si>
  <si>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</si>
  <si>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</si>
  <si>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</si>
  <si>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</si>
  <si>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</si>
  <si>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</si>
  <si>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</si>
  <si>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</si>
  <si>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</si>
  <si>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</si>
  <si>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</si>
  <si>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</si>
  <si>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</si>
  <si>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</si>
  <si>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</si>
  <si>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</si>
  <si>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</si>
  <si>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</si>
  <si>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</si>
  <si>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</si>
  <si>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</si>
  <si>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</si>
  <si>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</si>
  <si>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</si>
  <si>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</si>
  <si>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</si>
  <si>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</si>
  <si>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</si>
  <si>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</si>
  <si>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</si>
  <si>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</si>
  <si>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</si>
  <si>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</si>
  <si>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</si>
  <si>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</si>
  <si>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</si>
  <si>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</si>
  <si>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</si>
  <si>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</si>
  <si>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</si>
  <si>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</si>
  <si>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</si>
  <si>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</si>
  <si>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</si>
  <si>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</si>
  <si>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</si>
  <si>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</si>
  <si>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</si>
  <si>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</si>
  <si>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</si>
  <si>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</si>
  <si>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</si>
  <si>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</si>
  <si>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</si>
  <si>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</si>
  <si>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</si>
  <si>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</si>
  <si>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</si>
  <si>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</si>
  <si>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</si>
  <si>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</si>
  <si>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</si>
  <si>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</si>
  <si>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</si>
  <si>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</si>
  <si>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</si>
  <si>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</si>
  <si>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</si>
  <si>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</si>
  <si>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</si>
  <si>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</si>
  <si>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</si>
  <si>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</si>
  <si>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</si>
  <si>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</si>
  <si>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</si>
  <si>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</si>
  <si>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</si>
  <si>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</si>
  <si>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</si>
  <si>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</si>
  <si>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</si>
  <si>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</si>
  <si>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</si>
  <si>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</si>
  <si>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</si>
  <si>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</si>
  <si>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</si>
  <si>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</si>
  <si>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</si>
  <si>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</si>
  <si>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</si>
  <si>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</si>
  <si>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</si>
  <si>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</si>
  <si>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</si>
  <si>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</si>
  <si>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</si>
  <si>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</si>
  <si>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</si>
  <si>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</si>
  <si>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</si>
  <si>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</si>
  <si>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</si>
  <si>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</si>
  <si>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</si>
  <si>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</si>
  <si>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</si>
  <si>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</si>
  <si>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</si>
  <si>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</si>
  <si>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</si>
  <si>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</si>
  <si>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</si>
  <si>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</si>
  <si>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</si>
  <si>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</si>
  <si>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</si>
  <si>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</si>
  <si>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</si>
  <si>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</si>
  <si>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</si>
  <si>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</si>
  <si>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</si>
  <si>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</si>
  <si>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</si>
  <si>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</si>
  <si>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</si>
  <si>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</si>
  <si>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</si>
  <si>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</si>
  <si>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</si>
  <si>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</si>
  <si>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</si>
  <si>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</si>
  <si>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</si>
  <si>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</si>
  <si>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</si>
  <si>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</si>
  <si>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</si>
  <si>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</si>
  <si>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</si>
  <si>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</si>
  <si>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</si>
  <si>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</si>
  <si>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</si>
  <si>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</si>
  <si>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</si>
  <si>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</si>
  <si>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</si>
  <si>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</si>
  <si>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</si>
  <si>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</si>
  <si>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</si>
  <si>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</si>
  <si>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</si>
  <si>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</si>
  <si>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</si>
  <si>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</si>
  <si>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</si>
  <si>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</si>
  <si>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</si>
  <si>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</si>
  <si>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</si>
  <si>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</si>
  <si>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</si>
  <si>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</si>
  <si>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</si>
  <si>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</si>
  <si>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</si>
  <si>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</si>
  <si>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</si>
  <si>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</si>
  <si>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</si>
  <si>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</si>
  <si>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</si>
  <si>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</si>
  <si>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</si>
  <si>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</si>
  <si>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</si>
  <si>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</si>
  <si>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</si>
  <si>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</si>
  <si>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</si>
  <si>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</si>
  <si>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</si>
  <si>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</si>
  <si>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</si>
  <si>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</si>
  <si>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</si>
  <si>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</si>
  <si>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</si>
  <si>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</si>
  <si>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</si>
  <si>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</si>
  <si>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</si>
  <si>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</si>
  <si>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</si>
  <si>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</si>
  <si>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</si>
  <si>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</si>
  <si>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</si>
  <si>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</si>
  <si>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</si>
  <si>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</si>
  <si>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</si>
  <si>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</si>
  <si>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</si>
  <si>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</si>
  <si>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</si>
  <si>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</si>
  <si>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</si>
  <si>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</si>
  <si>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</si>
  <si>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</si>
  <si>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</si>
  <si>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</si>
  <si>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</si>
  <si>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</si>
  <si>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</si>
  <si>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</si>
  <si>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</si>
  <si>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</si>
  <si>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</si>
  <si>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</si>
  <si>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</si>
  <si>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</si>
  <si>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</si>
  <si>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</si>
  <si>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</si>
  <si>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</si>
  <si>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</si>
  <si>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</si>
  <si>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</si>
  <si>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</si>
  <si>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</si>
  <si>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</si>
  <si>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</si>
  <si>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</si>
  <si>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</si>
  <si>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</si>
  <si>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</si>
  <si>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</si>
  <si>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</si>
  <si>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</si>
  <si>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</si>
  <si>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</si>
  <si>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</si>
  <si>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</si>
  <si>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</si>
  <si>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</si>
  <si>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</si>
  <si>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</si>
  <si>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</si>
  <si>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</si>
  <si>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</si>
  <si>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</si>
  <si>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</si>
  <si>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</si>
  <si>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</si>
  <si>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</si>
  <si>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</si>
  <si>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</si>
  <si>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</si>
  <si>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</si>
  <si>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</si>
  <si>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</si>
  <si>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</si>
  <si>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</si>
  <si>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</si>
  <si>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</si>
  <si>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</si>
  <si>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</si>
  <si>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</si>
  <si>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</si>
  <si>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</si>
  <si>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</si>
  <si>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</si>
  <si>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</si>
  <si>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</si>
  <si>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</si>
  <si>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</si>
  <si>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</si>
  <si>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</si>
  <si>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</si>
  <si>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</si>
  <si>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</si>
  <si>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</si>
  <si>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</si>
  <si>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</si>
  <si>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</si>
  <si>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</si>
  <si>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</si>
  <si>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</si>
  <si>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</si>
  <si>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</si>
  <si>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</si>
  <si>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</si>
  <si>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</si>
  <si>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</si>
  <si>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</si>
  <si>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</si>
  <si>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</si>
  <si>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</si>
  <si>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</si>
  <si>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</si>
  <si>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</si>
  <si>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</si>
  <si>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</si>
  <si>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</si>
  <si>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</si>
  <si>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</si>
  <si>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</si>
  <si>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</si>
  <si>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</si>
  <si>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</si>
  <si>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</si>
  <si>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</si>
  <si>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</si>
  <si>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</si>
  <si>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</si>
  <si>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</si>
  <si>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</si>
  <si>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</si>
  <si>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</si>
  <si>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</si>
  <si>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</si>
  <si>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</si>
  <si>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</si>
  <si>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</si>
  <si>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</si>
  <si>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</si>
  <si>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</si>
  <si>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</si>
  <si>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</si>
  <si>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</si>
  <si>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</si>
  <si>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</si>
  <si>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</si>
  <si>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</si>
  <si>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</si>
  <si>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</si>
  <si>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</si>
  <si>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</si>
  <si>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</si>
  <si>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</si>
  <si>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</si>
  <si>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</si>
  <si>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</si>
  <si>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</si>
  <si>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</si>
  <si>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</si>
  <si>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</si>
  <si>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</si>
  <si>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</si>
  <si>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</si>
  <si>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</si>
  <si>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</si>
  <si>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</si>
  <si>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</si>
  <si>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</si>
  <si>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</si>
  <si>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</si>
  <si>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</si>
  <si>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</si>
  <si>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</si>
  <si>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</si>
  <si>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</si>
  <si>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</si>
  <si>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</si>
  <si>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</si>
  <si>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</si>
  <si>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</si>
  <si>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</si>
  <si>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</si>
  <si>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</si>
  <si>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</si>
  <si>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</si>
  <si>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</si>
  <si>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</si>
  <si>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</si>
  <si>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</si>
  <si>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</si>
  <si>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</si>
  <si>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</si>
  <si>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</si>
  <si>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</si>
  <si>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</si>
  <si>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</si>
  <si>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</si>
  <si>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</si>
  <si>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</si>
  <si>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</si>
  <si>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</si>
  <si>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</si>
  <si>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</si>
  <si>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</si>
  <si>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</si>
  <si>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</si>
  <si>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</si>
  <si>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</si>
  <si>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</si>
  <si>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</si>
  <si>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</si>
  <si>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</si>
  <si>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</si>
  <si>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</si>
  <si>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</si>
  <si>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</si>
  <si>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</si>
  <si>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</si>
  <si>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</si>
  <si>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</si>
  <si>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</si>
  <si>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</si>
  <si>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</si>
  <si>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</si>
  <si>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</si>
  <si>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</si>
  <si>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</si>
  <si>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</si>
  <si>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</si>
  <si>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</si>
  <si>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</si>
  <si>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</si>
  <si>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</si>
  <si>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</si>
  <si>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</si>
  <si>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</si>
  <si>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</si>
  <si>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</si>
  <si>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</si>
  <si>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</si>
  <si>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</si>
  <si>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</si>
  <si>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</si>
  <si>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</si>
  <si>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</si>
  <si>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</si>
  <si>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</si>
  <si>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</si>
  <si>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</si>
  <si>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</si>
  <si>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</si>
  <si>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</si>
  <si>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</si>
  <si>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</si>
  <si>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</si>
  <si>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</si>
  <si>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</si>
  <si>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</si>
  <si>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</si>
  <si>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</si>
  <si>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</si>
  <si>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</si>
  <si>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</si>
  <si>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</si>
  <si>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</si>
  <si>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</si>
  <si>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</si>
  <si>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</si>
  <si>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</si>
  <si>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</si>
  <si>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</si>
  <si>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</si>
  <si>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</si>
  <si>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</si>
  <si>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</si>
  <si>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</si>
  <si>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</si>
  <si>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</si>
  <si>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</si>
  <si>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</si>
  <si>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</si>
  <si>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</si>
  <si>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</si>
  <si>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</si>
  <si>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</si>
  <si>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</si>
  <si>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</si>
  <si>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</si>
  <si>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</si>
  <si>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</si>
  <si>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</si>
  <si>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</si>
  <si>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</si>
  <si>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</si>
  <si>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</si>
  <si>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</si>
  <si>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</si>
  <si>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</si>
  <si>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</si>
  <si>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</si>
  <si>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</si>
  <si>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</si>
  <si>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</si>
  <si>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</si>
  <si>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</si>
  <si>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</si>
  <si>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</si>
  <si>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</si>
  <si>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</si>
  <si>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</si>
  <si>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</si>
  <si>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</si>
  <si>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</si>
  <si>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</si>
  <si>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</si>
  <si>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</si>
  <si>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</si>
  <si>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</si>
  <si>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</si>
  <si>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</si>
  <si>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</si>
  <si>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</si>
  <si>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</si>
  <si>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</si>
  <si>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</si>
  <si>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</si>
  <si>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</si>
  <si>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</si>
  <si>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</si>
  <si>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</si>
  <si>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</si>
  <si>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</si>
  <si>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</si>
  <si>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</si>
  <si>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</si>
  <si>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</si>
  <si>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</si>
  <si>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</si>
  <si>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</si>
  <si>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</si>
  <si>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</si>
  <si>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</si>
  <si>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</si>
  <si>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</si>
  <si>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</si>
  <si>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</si>
  <si>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</si>
  <si>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</si>
  <si>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</si>
  <si>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</si>
  <si>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</si>
  <si>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</si>
  <si>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</si>
  <si>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</si>
  <si>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</si>
  <si>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</si>
  <si>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</si>
  <si>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</si>
  <si>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</si>
  <si>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</si>
  <si>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</si>
  <si>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</si>
  <si>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</si>
  <si>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</si>
  <si>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</si>
  <si>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</si>
  <si>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</si>
  <si>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</si>
  <si>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</si>
  <si>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</si>
  <si>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</si>
  <si>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</si>
  <si>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</si>
  <si>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</si>
  <si>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</si>
  <si>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</si>
  <si>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</si>
  <si>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</si>
  <si>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</si>
  <si>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</si>
  <si>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</si>
  <si>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</si>
  <si>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</si>
  <si>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</si>
  <si>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</si>
  <si>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</si>
  <si>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</si>
  <si>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</si>
  <si>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</si>
  <si>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</si>
  <si>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</si>
  <si>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</si>
  <si>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</si>
  <si>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</si>
  <si>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</si>
  <si>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</si>
  <si>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</si>
  <si>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</si>
  <si>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</si>
  <si>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</si>
  <si>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</si>
  <si>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</si>
  <si>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</si>
  <si>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</si>
  <si>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</si>
  <si>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</si>
  <si>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</si>
  <si>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</si>
  <si>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</si>
  <si>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</si>
  <si>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</si>
  <si>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</si>
  <si>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</si>
  <si>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</si>
  <si>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</si>
  <si>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</si>
  <si>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</si>
  <si>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</si>
  <si>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</si>
  <si>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</si>
  <si>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</si>
  <si>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</si>
  <si>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</si>
  <si>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</si>
  <si>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</si>
  <si>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</si>
  <si>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</si>
  <si>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</si>
  <si>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</si>
  <si>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</si>
  <si>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</si>
  <si>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</si>
  <si>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</si>
  <si>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</si>
  <si>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</si>
  <si>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</si>
  <si>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</si>
  <si>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</si>
  <si>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</si>
  <si>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</si>
  <si>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</si>
  <si>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</si>
  <si>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</si>
  <si>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</si>
  <si>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</si>
  <si>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</si>
  <si>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</si>
  <si>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</si>
  <si>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</si>
  <si>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</si>
  <si>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</si>
  <si>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</si>
  <si>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</si>
  <si>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</si>
  <si>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</si>
  <si>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</si>
  <si>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</si>
  <si>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</si>
  <si>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</si>
  <si>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</si>
  <si>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</si>
  <si>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</si>
  <si>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</si>
  <si>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</si>
  <si>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</si>
  <si>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</si>
  <si>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</si>
  <si>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</si>
  <si>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</si>
  <si>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</si>
  <si>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</si>
  <si>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</si>
  <si>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</si>
  <si>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</si>
  <si>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</si>
  <si>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</si>
  <si>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</si>
  <si>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</si>
  <si>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</si>
  <si>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</si>
  <si>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</si>
  <si>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</si>
  <si>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</si>
  <si>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</si>
  <si>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</si>
  <si>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</si>
  <si>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</si>
  <si>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</si>
  <si>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</si>
  <si>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</si>
  <si>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</si>
  <si>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</si>
  <si>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</si>
  <si>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</si>
  <si>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</si>
  <si>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</si>
  <si>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</si>
  <si>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</si>
  <si>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</si>
  <si>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</si>
  <si>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</si>
  <si>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</si>
  <si>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</si>
  <si>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</si>
  <si>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</si>
  <si>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</si>
  <si>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</si>
  <si>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</si>
  <si>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</si>
  <si>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</si>
  <si>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</si>
  <si>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</si>
  <si>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</si>
  <si>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</si>
  <si>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</si>
  <si>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</si>
  <si>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</si>
  <si>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</si>
  <si>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</si>
  <si>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</si>
  <si>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</si>
  <si>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</si>
  <si>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</si>
  <si>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</si>
  <si>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</si>
  <si>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</si>
  <si>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</si>
  <si>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</si>
  <si>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</si>
  <si>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</si>
  <si>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</si>
  <si>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</si>
  <si>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</si>
  <si>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</si>
  <si>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</si>
  <si>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</si>
  <si>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</si>
  <si>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</si>
  <si>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</si>
  <si>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</si>
  <si>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</si>
  <si>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</si>
  <si>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</si>
  <si>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</si>
  <si>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</si>
  <si>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</si>
  <si>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</si>
  <si>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</si>
  <si>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</si>
  <si>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</si>
  <si>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</si>
  <si>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</si>
  <si>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</si>
  <si>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</si>
  <si>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</si>
  <si>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</si>
  <si>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</si>
  <si>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</si>
  <si>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</si>
  <si>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</si>
  <si>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</si>
  <si>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</si>
  <si>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</si>
  <si>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</si>
  <si>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</si>
  <si>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</si>
  <si>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</si>
  <si>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</si>
  <si>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</si>
  <si>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</si>
  <si>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</si>
  <si>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</si>
  <si>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</si>
  <si>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</si>
  <si>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</si>
  <si>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</si>
  <si>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</si>
  <si>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</si>
  <si>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</si>
  <si>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</si>
  <si>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</si>
  <si>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</si>
  <si>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</si>
  <si>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</si>
  <si>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</si>
  <si>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</si>
  <si>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</si>
  <si>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</si>
  <si>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</si>
  <si>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</si>
  <si>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</si>
  <si>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</si>
  <si>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</si>
  <si>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</si>
  <si>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</si>
  <si>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</si>
  <si>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</si>
  <si>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</si>
  <si>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</si>
  <si>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</si>
  <si>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</si>
  <si>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</si>
  <si>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</si>
  <si>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</si>
  <si>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</si>
  <si>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</si>
  <si>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</si>
  <si>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</si>
  <si>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</si>
  <si>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</si>
  <si>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</si>
  <si>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</si>
  <si>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</si>
  <si>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</si>
  <si>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</si>
  <si>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</si>
  <si>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</si>
  <si>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</si>
  <si>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</si>
  <si>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</si>
  <si>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</si>
  <si>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</si>
  <si>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</si>
  <si>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</si>
  <si>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</si>
  <si>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</si>
  <si>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</si>
  <si>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</si>
  <si>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</si>
  <si>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</si>
  <si>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</si>
  <si>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</si>
  <si>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</si>
  <si>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</si>
  <si>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</si>
  <si>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</si>
  <si>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</si>
  <si>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</si>
  <si>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</si>
  <si>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</si>
  <si>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</si>
  <si>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</si>
  <si>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</si>
  <si>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</si>
  <si>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</si>
  <si>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</si>
  <si>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</si>
  <si>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</si>
  <si>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</si>
  <si>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</si>
  <si>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</si>
  <si>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</si>
  <si>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</si>
  <si>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</si>
  <si>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</si>
  <si>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</si>
  <si>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</si>
  <si>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</si>
  <si>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</si>
  <si>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</si>
  <si>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</si>
  <si>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</si>
  <si>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</si>
  <si>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</si>
  <si>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</si>
  <si>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</si>
  <si>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</si>
  <si>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</si>
  <si>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</si>
  <si>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</si>
  <si>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</si>
  <si>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</si>
  <si>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</si>
  <si>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</si>
  <si>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</si>
  <si>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</si>
  <si>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</si>
  <si>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</si>
  <si>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</si>
  <si>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</si>
  <si>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</si>
  <si>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</si>
  <si>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</si>
  <si>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</si>
  <si>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</si>
  <si>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</si>
  <si>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</si>
  <si>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</si>
  <si>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</si>
  <si>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</si>
  <si>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</si>
  <si>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</si>
  <si>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</si>
  <si>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</si>
  <si>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</si>
  <si>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</si>
  <si>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</si>
  <si>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</si>
  <si>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</si>
  <si>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</si>
  <si>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</si>
  <si>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</si>
  <si>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</si>
  <si>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</si>
  <si>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</si>
  <si>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</si>
  <si>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</si>
  <si>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</si>
  <si>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</si>
  <si>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</si>
  <si>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</si>
  <si>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</si>
  <si>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</si>
  <si>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</si>
  <si>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</si>
  <si>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</si>
  <si>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</si>
  <si>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</si>
  <si>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</si>
  <si>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</si>
  <si>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</si>
  <si>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</si>
  <si>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</si>
  <si>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</si>
  <si>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</si>
  <si>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</si>
  <si>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</si>
  <si>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</si>
  <si>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</si>
  <si>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</si>
  <si>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</si>
  <si>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</si>
  <si>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</si>
  <si>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</si>
  <si>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</si>
  <si>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</si>
  <si>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</si>
  <si>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</si>
  <si>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</si>
  <si>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</si>
  <si>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</si>
  <si>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</si>
  <si>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</si>
  <si>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</si>
  <si>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</si>
  <si>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</si>
  <si>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</si>
  <si>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</si>
  <si>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</si>
  <si>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</si>
  <si>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</si>
  <si>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</si>
  <si>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</si>
  <si>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</si>
  <si>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</si>
  <si>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</si>
  <si>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</si>
  <si>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</si>
  <si>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</si>
  <si>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</si>
  <si>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</si>
  <si>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</si>
  <si>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</si>
  <si>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</si>
  <si>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</si>
  <si>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</si>
  <si>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</si>
  <si>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</si>
  <si>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</si>
  <si>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</si>
  <si>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</si>
  <si>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</si>
  <si>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</si>
  <si>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</si>
  <si>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</si>
  <si>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</si>
  <si>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</si>
  <si>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</si>
  <si>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</si>
  <si>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</si>
  <si>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</si>
  <si>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</si>
  <si>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</si>
  <si>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</si>
  <si>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</si>
  <si>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</si>
  <si>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</si>
  <si>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</si>
  <si>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</si>
  <si>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</si>
  <si>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</si>
  <si>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</si>
  <si>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</si>
  <si>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</si>
  <si>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</si>
  <si>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</si>
  <si>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</si>
  <si>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</si>
  <si>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</si>
  <si>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</si>
  <si>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</si>
  <si>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</si>
  <si>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</si>
  <si>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</si>
  <si>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</si>
  <si>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</si>
  <si>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</si>
  <si>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</si>
  <si>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</si>
  <si>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</si>
  <si>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</si>
  <si>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</si>
  <si>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</si>
  <si>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</si>
  <si>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</si>
  <si>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</si>
  <si>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</si>
  <si>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</si>
  <si>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</si>
  <si>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</si>
  <si>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</si>
  <si>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</si>
  <si>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</si>
  <si>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</si>
  <si>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</si>
  <si>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</si>
  <si>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</si>
  <si>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</si>
  <si>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</si>
  <si>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</si>
  <si>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</si>
  <si>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</si>
  <si>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</si>
  <si>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</si>
  <si>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</si>
  <si>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</si>
  <si>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</si>
  <si>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</si>
  <si>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</si>
  <si>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</si>
  <si>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</si>
  <si>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</si>
  <si>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</si>
  <si>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</si>
  <si>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</si>
  <si>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</si>
  <si>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</si>
  <si>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</si>
  <si>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</si>
  <si>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</si>
  <si>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</si>
  <si>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</si>
  <si>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</si>
  <si>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</si>
  <si>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</si>
  <si>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</si>
  <si>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</si>
  <si>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</si>
  <si>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</si>
  <si>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</si>
  <si>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</si>
  <si>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</si>
  <si>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</si>
  <si>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</si>
  <si>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</si>
  <si>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</si>
  <si>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</si>
  <si>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</si>
  <si>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</si>
  <si>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</si>
  <si>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</si>
  <si>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</si>
  <si>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</si>
  <si>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</si>
  <si>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</si>
  <si>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</si>
  <si>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</si>
  <si>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</si>
  <si>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</si>
  <si>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</si>
  <si>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</si>
  <si>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</si>
  <si>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</si>
  <si>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</si>
  <si>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</si>
  <si>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</si>
  <si>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</si>
  <si>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</si>
  <si>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</si>
  <si>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</si>
  <si>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</si>
  <si>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</si>
  <si>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</si>
  <si>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</si>
  <si>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</si>
  <si>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</si>
  <si>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</si>
  <si>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</si>
  <si>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</si>
  <si>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</si>
  <si>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</si>
  <si>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</si>
  <si>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</si>
  <si>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</si>
  <si>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</si>
  <si>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</si>
  <si>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</si>
  <si>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</si>
  <si>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</si>
  <si>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</si>
  <si>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</si>
  <si>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</si>
  <si>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</si>
  <si>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</si>
  <si>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</si>
  <si>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</si>
  <si>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</si>
  <si>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</si>
  <si>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</si>
  <si>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</si>
  <si>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</si>
  <si>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</si>
  <si>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</si>
  <si>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</si>
  <si>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</si>
  <si>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</si>
  <si>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</si>
  <si>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</si>
  <si>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</si>
  <si>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</si>
  <si>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</si>
  <si>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</si>
  <si>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</si>
  <si>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</si>
  <si>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</si>
  <si>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</si>
  <si>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</si>
  <si>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</si>
  <si>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</si>
  <si>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</si>
  <si>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</si>
  <si>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</si>
  <si>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</si>
  <si>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</si>
  <si>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</si>
  <si>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</si>
  <si>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</si>
  <si>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</si>
  <si>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</si>
  <si>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</si>
  <si>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</si>
  <si>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</si>
  <si>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</si>
  <si>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</si>
  <si>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</si>
  <si>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</si>
  <si>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</si>
  <si>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</si>
  <si>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</si>
  <si>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</si>
  <si>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</si>
  <si>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</si>
  <si>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</si>
  <si>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</si>
  <si>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</si>
  <si>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</si>
  <si>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</si>
  <si>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</si>
  <si>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</si>
  <si>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</si>
  <si>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</si>
  <si>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</si>
  <si>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</si>
  <si>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</si>
  <si>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</si>
  <si>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</si>
  <si>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</si>
  <si>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</si>
  <si>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</si>
  <si>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</si>
  <si>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</si>
  <si>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</si>
  <si>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</si>
  <si>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</si>
  <si>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</si>
  <si>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</si>
  <si>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</si>
  <si>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</si>
  <si>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</si>
  <si>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</si>
  <si>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</si>
  <si>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</si>
  <si>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</si>
  <si>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</si>
  <si>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</si>
  <si>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</si>
  <si>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</si>
  <si>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</si>
  <si>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</si>
  <si>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</si>
  <si>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</si>
  <si>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</si>
  <si>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</si>
  <si>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</si>
  <si>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</si>
  <si>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</si>
  <si>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</si>
  <si>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</si>
  <si>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</si>
  <si>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</si>
  <si>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</si>
  <si>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</si>
  <si>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</si>
  <si>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</si>
  <si>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</si>
  <si>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</si>
  <si>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</si>
  <si>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</si>
  <si>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</si>
  <si>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</si>
  <si>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</si>
  <si>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</si>
  <si>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</si>
  <si>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</si>
  <si>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</si>
  <si>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</si>
  <si>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</si>
  <si>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</si>
  <si>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</si>
  <si>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</si>
  <si>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</si>
  <si>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</si>
  <si>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</si>
  <si>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</si>
  <si>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</si>
  <si>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</si>
  <si>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</si>
  <si>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</si>
  <si>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</si>
  <si>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</si>
  <si>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</si>
  <si>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</si>
  <si>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</si>
  <si>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</si>
  <si>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</si>
  <si>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</si>
  <si>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</si>
  <si>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</si>
  <si>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</si>
  <si>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</si>
  <si>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</si>
  <si>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</si>
  <si>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</si>
  <si>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</si>
  <si>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</si>
  <si>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</si>
  <si>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</si>
  <si>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</si>
  <si>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</si>
  <si>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</si>
  <si>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</si>
  <si>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</si>
  <si>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</si>
  <si>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</si>
  <si>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</si>
  <si>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</si>
  <si>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</si>
  <si>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</si>
  <si>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</si>
  <si>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</si>
  <si>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</si>
  <si>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</si>
  <si>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</si>
  <si>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</si>
  <si>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</si>
  <si>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</si>
  <si>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</si>
  <si>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</si>
  <si>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</si>
  <si>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</si>
  <si>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</si>
  <si>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</si>
  <si>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</si>
  <si>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</si>
  <si>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</si>
  <si>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</si>
  <si>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</si>
  <si>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</si>
  <si>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</si>
  <si>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</si>
  <si>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</si>
  <si>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</si>
  <si>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</si>
  <si>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</si>
  <si>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</si>
  <si>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</si>
  <si>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</si>
  <si>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</si>
  <si>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</si>
  <si>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</si>
  <si>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</si>
  <si>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</si>
  <si>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</si>
  <si>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</si>
  <si>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</si>
  <si>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</si>
  <si>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</si>
  <si>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</si>
  <si>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</si>
  <si>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</si>
  <si>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</si>
  <si>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</si>
  <si>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</si>
  <si>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</si>
  <si>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</si>
  <si>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</si>
  <si>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</si>
  <si>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</si>
  <si>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</si>
  <si>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</si>
  <si>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</si>
  <si>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</si>
  <si>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</si>
  <si>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</si>
  <si>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</si>
  <si>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</si>
  <si>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</si>
  <si>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</si>
  <si>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</si>
  <si>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</si>
  <si>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</si>
  <si>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</si>
  <si>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</si>
  <si>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</si>
  <si>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</si>
  <si>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</si>
  <si>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</si>
  <si>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</si>
  <si>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</si>
  <si>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</si>
  <si>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</si>
  <si>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</si>
  <si>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</si>
  <si>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</si>
  <si>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</si>
  <si>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</si>
  <si>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</si>
  <si>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</si>
  <si>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</si>
  <si>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</si>
  <si>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</si>
  <si>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</si>
  <si>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</si>
  <si>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</si>
  <si>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</si>
  <si>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</si>
  <si>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</si>
  <si>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</si>
  <si>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</si>
  <si>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</si>
  <si>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</si>
  <si>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</si>
  <si>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</si>
  <si>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</si>
  <si>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</si>
  <si>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</si>
  <si>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</si>
  <si>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</si>
  <si>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</si>
  <si>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</si>
  <si>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</si>
  <si>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</si>
  <si>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</si>
  <si>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</si>
  <si>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</si>
  <si>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</si>
  <si>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</si>
  <si>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</si>
  <si>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</si>
  <si>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</si>
  <si>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</si>
  <si>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</si>
  <si>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</si>
  <si>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</si>
  <si>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</si>
  <si>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</si>
  <si>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</si>
  <si>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</si>
  <si>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</si>
  <si>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</si>
  <si>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</si>
  <si>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</si>
  <si>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</si>
  <si>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</si>
  <si>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</si>
  <si>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</si>
  <si>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</si>
  <si>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</si>
  <si>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</si>
  <si>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</si>
  <si>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</si>
  <si>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</si>
  <si>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</si>
  <si>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</si>
  <si>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</si>
  <si>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</si>
  <si>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</si>
  <si>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</si>
  <si>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</si>
  <si>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</si>
  <si>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</si>
  <si>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</si>
  <si>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</si>
  <si>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</si>
  <si>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</si>
  <si>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</si>
  <si>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</si>
  <si>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</si>
  <si>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</si>
  <si>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</si>
  <si>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</si>
  <si>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</si>
  <si>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</si>
  <si>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</si>
  <si>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</si>
  <si>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</si>
  <si>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</si>
  <si>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</si>
  <si>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</si>
  <si>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</si>
  <si>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</si>
  <si>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</si>
  <si>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</si>
  <si>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</si>
  <si>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</si>
  <si>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</si>
  <si>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</si>
  <si>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</si>
  <si>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</si>
  <si>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</si>
  <si>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</si>
  <si>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</si>
  <si>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</si>
  <si>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</si>
  <si>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</si>
  <si>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</si>
  <si>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</si>
  <si>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</si>
  <si>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</si>
  <si>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</si>
  <si>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</si>
  <si>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</si>
  <si>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</si>
  <si>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</si>
  <si>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</si>
  <si>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</si>
  <si>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</si>
  <si>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</si>
  <si>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</si>
  <si>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</si>
  <si>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</si>
  <si>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</si>
  <si>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</si>
  <si>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</si>
  <si>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</si>
  <si>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</si>
  <si>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</si>
  <si>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</si>
  <si>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</si>
  <si>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</si>
  <si>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</si>
  <si>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</si>
  <si>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</si>
  <si>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</si>
  <si>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</si>
  <si>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</si>
  <si>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</si>
  <si>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</si>
  <si>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</si>
  <si>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</si>
  <si>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</si>
  <si>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</si>
  <si>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</si>
  <si>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</si>
  <si>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</si>
  <si>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</si>
  <si>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</si>
  <si>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</si>
  <si>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</si>
  <si>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</si>
  <si>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</si>
  <si>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</si>
  <si>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</si>
  <si>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</si>
  <si>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</si>
  <si>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</si>
  <si>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</si>
  <si>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</si>
  <si>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</si>
  <si>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</si>
  <si>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</si>
  <si>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</si>
  <si>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</si>
  <si>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</si>
  <si>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</si>
  <si>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</si>
  <si>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</si>
  <si>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</si>
  <si>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</si>
  <si>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</si>
  <si>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</si>
  <si>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</si>
  <si>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</si>
  <si>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</si>
  <si>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</si>
  <si>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</si>
  <si>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</si>
  <si>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</si>
  <si>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</si>
  <si>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</si>
  <si>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</si>
  <si>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</si>
  <si>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</si>
  <si>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</si>
  <si>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</si>
  <si>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</si>
  <si>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</si>
  <si>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</si>
  <si>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</si>
  <si>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</si>
  <si>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</si>
  <si>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</si>
  <si>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</si>
  <si>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</si>
  <si>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</si>
  <si>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</si>
  <si>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</si>
  <si>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</si>
  <si>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</si>
  <si>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</si>
  <si>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</si>
  <si>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</si>
  <si>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</si>
  <si>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</si>
  <si>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</si>
  <si>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</si>
  <si>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</si>
  <si>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</si>
  <si>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</si>
  <si>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</si>
  <si>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</si>
  <si>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</si>
  <si>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</si>
  <si>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</si>
  <si>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</si>
  <si>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</si>
  <si>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</si>
  <si>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</si>
  <si>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</si>
  <si>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</si>
  <si>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</si>
  <si>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</si>
  <si>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</si>
  <si>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</si>
  <si>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</si>
  <si>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</si>
  <si>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</si>
  <si>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</si>
  <si>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</si>
  <si>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</si>
  <si>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</si>
  <si>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</si>
  <si>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</si>
  <si>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</si>
  <si>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</si>
  <si>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</si>
  <si>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</si>
  <si>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</si>
  <si>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</si>
  <si>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</si>
  <si>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</si>
  <si>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</si>
  <si>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</si>
  <si>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</si>
  <si>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</si>
  <si>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</si>
  <si>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</si>
  <si>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</si>
  <si>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</si>
  <si>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</si>
  <si>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</si>
  <si>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</si>
  <si>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</si>
  <si>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</si>
  <si>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</si>
  <si>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</si>
  <si>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</si>
  <si>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</si>
  <si>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</si>
  <si>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</si>
  <si>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</si>
  <si>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</si>
  <si>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</si>
  <si>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</si>
  <si>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</si>
  <si>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</si>
  <si>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</si>
  <si>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</si>
  <si>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</si>
  <si>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</si>
  <si>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</si>
  <si>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</si>
  <si>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</si>
  <si>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</si>
  <si>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</si>
  <si>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</si>
  <si>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</si>
  <si>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</si>
  <si>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</si>
  <si>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</si>
  <si>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</si>
  <si>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</si>
  <si>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</si>
  <si>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</si>
  <si>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</si>
  <si>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</si>
  <si>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</si>
  <si>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</si>
  <si>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</si>
  <si>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</si>
  <si>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</si>
  <si>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</si>
  <si>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</si>
  <si>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</si>
  <si>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</si>
  <si>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</si>
  <si>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</si>
  <si>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</si>
  <si>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</si>
  <si>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</si>
  <si>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</si>
  <si>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</si>
  <si>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</si>
  <si>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</si>
  <si>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</si>
  <si>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</si>
  <si>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</si>
  <si>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</si>
  <si>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</si>
  <si>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</si>
  <si>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</si>
  <si>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</si>
  <si>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</si>
  <si>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</si>
  <si>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</si>
  <si>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</si>
  <si>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</si>
  <si>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</si>
  <si>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</si>
  <si>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</si>
  <si>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</si>
  <si>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</si>
  <si>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</si>
  <si>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</si>
  <si>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</si>
  <si>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</si>
  <si>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</si>
  <si>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</si>
  <si>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</si>
  <si>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</si>
  <si>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</si>
  <si>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</si>
  <si>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</si>
  <si>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</si>
  <si>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</si>
  <si>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</si>
  <si>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</si>
  <si>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</si>
  <si>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</si>
  <si>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</si>
  <si>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</si>
  <si>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</si>
  <si>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</si>
  <si>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</si>
  <si>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</si>
  <si>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</si>
  <si>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</si>
  <si>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</si>
  <si>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</si>
  <si>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</si>
  <si>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</si>
  <si>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</si>
  <si>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</si>
  <si>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</si>
  <si>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</si>
  <si>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</si>
  <si>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</si>
  <si>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</si>
  <si>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</si>
  <si>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</si>
  <si>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</si>
  <si>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</si>
  <si>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</si>
  <si>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</si>
  <si>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</si>
  <si>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</si>
  <si>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</si>
  <si>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</si>
  <si>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</si>
  <si>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</si>
  <si>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</si>
  <si>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</si>
  <si>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</si>
  <si>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</si>
  <si>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</si>
  <si>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</si>
  <si>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</si>
  <si>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</si>
  <si>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</si>
  <si>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</si>
  <si>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</si>
  <si>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</si>
  <si>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</si>
  <si>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</si>
  <si>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</si>
  <si>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</si>
  <si>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</si>
  <si>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</si>
  <si>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</si>
  <si>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</si>
  <si>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</si>
  <si>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</si>
  <si>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</si>
  <si>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</si>
  <si>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</si>
  <si>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</si>
  <si>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</si>
  <si>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</si>
  <si>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</si>
  <si>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</si>
  <si>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</si>
  <si>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</si>
  <si>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</si>
  <si>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</si>
  <si>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</si>
  <si>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</si>
  <si>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</si>
  <si>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</si>
  <si>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</si>
  <si>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</si>
  <si>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</si>
  <si>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</si>
  <si>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</si>
  <si>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</si>
  <si>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</si>
  <si>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</si>
  <si>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</si>
  <si>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</si>
  <si>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</si>
  <si>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</si>
  <si>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</si>
  <si>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</si>
  <si>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</si>
  <si>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</si>
  <si>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</si>
  <si>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</si>
  <si>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</si>
  <si>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</si>
  <si>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</si>
  <si>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</si>
  <si>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</si>
  <si>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</si>
  <si>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site located Qatar border EM Team at gate waiting approval</t>
  </si>
  <si>
    <t>PCM-20251019-00002508</t>
  </si>
  <si>
    <t>ETA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</si>
  <si>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</si>
  <si>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</si>
  <si>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</si>
  <si>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</si>
  <si>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</si>
  <si>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</si>
  <si>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</si>
  <si>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</si>
  <si>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</si>
  <si>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</si>
  <si>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</si>
  <si>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</si>
  <si>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</si>
  <si>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</si>
  <si>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</si>
  <si>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</si>
  <si>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</si>
  <si>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</si>
  <si>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</si>
  <si>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</si>
  <si>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</si>
  <si>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</si>
  <si>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</si>
  <si>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</si>
  <si>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</si>
  <si>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</si>
  <si>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</si>
  <si>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</si>
  <si>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</si>
  <si>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</si>
  <si>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</si>
  <si>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</si>
  <si>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</si>
  <si>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</si>
  <si>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</si>
  <si>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</si>
  <si>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</si>
  <si>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</si>
  <si>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</si>
  <si>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</si>
  <si>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</si>
  <si>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</si>
  <si>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</si>
  <si>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</si>
  <si>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</si>
  <si>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</si>
  <si>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</si>
  <si>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</si>
  <si>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</si>
  <si>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</si>
  <si>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</si>
  <si>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</si>
  <si>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</si>
  <si>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</si>
  <si>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</si>
  <si>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</si>
  <si>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</si>
  <si>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</si>
  <si>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</si>
  <si>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</si>
  <si>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</si>
  <si>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</si>
  <si>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</si>
  <si>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</si>
  <si>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</si>
  <si>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</si>
  <si>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</si>
  <si>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</si>
  <si>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</si>
  <si>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</si>
  <si>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</si>
  <si>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</si>
  <si>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</si>
  <si>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</si>
  <si>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</si>
  <si>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</si>
  <si>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</si>
  <si>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</si>
  <si>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</si>
  <si>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</si>
  <si>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</si>
  <si>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</si>
  <si>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</si>
  <si>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</si>
  <si>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</si>
  <si>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</si>
  <si>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</si>
  <si>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</si>
  <si>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</si>
  <si>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</si>
  <si>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PCM-20251019-00002530</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</si>
  <si>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</si>
  <si>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</si>
  <si>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</si>
  <si>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</si>
  <si>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</si>
  <si>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</si>
  <si>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</si>
  <si>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</si>
  <si>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</si>
  <si>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</si>
  <si>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moved need 40 min</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</si>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</sst>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286.99624155092897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6.5009290509260609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0.25595219907700084</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20117</v>
      </c>
      <c r="E5" s="137" t="s">
        <v>38964</v>
      </c>
      <c r="F5" s="138">
        <v>45949.910428240742</v>
      </c>
      <c r="G5" s="139">
        <f ca="1">IFERROR(NOW()-F5,"")</f>
        <v>3.4239236112625804E-2</v>
      </c>
      <c r="H5" s="138">
        <v>45949.90556712963</v>
      </c>
      <c r="I5" s="136" t="str">
        <f>IFERROR(VLOOKUP(D5,DB!A:F,6,0),"")</f>
        <v>Generator-SG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45949.944667476855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45949.944667476855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45949.944667476855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45949.944667476855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45949.944667476855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45949.944667476855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45949.944667476855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45949.944667476855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45949.944667476855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45949.944667476855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45949.944667476855</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45949.944667476855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45949.944667476855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45949.944667476855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45949.944667476855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45949.944667476855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45949.944667476855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45949.944667476855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45949.944667476855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45949.944667476855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45949.944667476855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45949.944667476855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45949.944667476855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45949.944667476855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45949.944667476855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45949.944667476855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45949.944667476855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45949.944667476855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45949.944667476855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45949.944667476855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45949.944667476855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45949.944667476855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45949.944667476855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45949.944667476855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45949.944667476855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45949.944667476855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45949.944667476855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45949.944667476855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45949.944667476855</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45949.944667476855</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45949.944667476855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45949.944667476855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45949.944667476855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45949.944667476855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45949.944667476855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45949.944667476855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45949.944667476855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45949.944667476855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45949.944667476855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45949.944667476855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45949.944667476855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45949.944667476855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45949.944667476855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45949.944667476855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45949.944667476855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45949.944667476855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45949.944667476855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45949.944667476855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45949.944667476855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45949.944667476855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45949.944667476855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45949.944667476855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45949.944667476855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45949.944667476855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45949.944667476855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45949.944667476855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45949.944667476855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45949.944667476855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45949.944667476855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45949.944667476855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45949.944667476855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45949.944667476855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45949.944667476855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45949.944667476855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45949.944667476855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45949.944667476855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45949.944667476855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45949.944667476855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45949.944667476855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45949.944667476855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45949.944667476855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45949.944667476855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45949.944667476855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45949.944667476855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45949.944667476855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45949.944667476855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45949.944667476855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45949.944667476855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45949.944667476855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45949.944667476855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45949.944667476855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45949.944667476855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45949.944667476855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45949.944667476855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45949.944667476855</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45949.944667476855</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65EF6FBB-045E-4166-864B-FCD87C963E77}"/>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143.21758414352371</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124.94482951389364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5.4488920138901449</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4.348692129860865E-2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45949.944667476855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45949.944667476855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45949.944667476855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45949.944667476855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45949.944667476855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45949.944667476855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45949.944667476855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45949.944667476855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45949.944667476855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45949.944667476855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45949.944667476855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45949.944667476855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45949.944667476855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45949.944667476855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45949.944667476855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45949.944667476855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45949.944667476855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45949.944667476855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45949.944667476855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45949.944667476855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45949.944667476855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45949.944667476855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45949.944667476855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45949.944667476855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45949.944667476855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45949.944667476855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45949.944667476855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45949.944667476855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45949.944667476855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45949.944667476855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45949.944667476855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45949.944667476855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45949.944667476855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45949.944667476855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45949.944667476855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45949.944667476855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45949.944667476855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45949.944667476855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45949.944667476855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45949.944667476855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45949.944667476855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45949.944667476855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45949.944667476855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45949.944667476855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45949.944667476855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45949.944667476855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45949.944667476855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45949.944667476855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45949.944667476855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45949.944667476855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45949.944667476855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45949.944667476855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45949.944667476855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45949.944667476855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45949.944667476855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45949.944667476855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45949.944667476855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45949.944667476855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45949.944667476855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45949.944667476855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45949.944667476855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45949.944667476855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45949.944667476855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45949.944667476855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45949.944667476855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45949.944667476855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45949.944667476855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45949.944667476855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45949.944667476855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45949.944667476855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45949.944667476855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45949.944667476855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45949.944667476855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45949.944667476855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45949.944667476855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45949.944667476855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45949.944667476855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45949.944667476855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45949.944667476855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45949.944667476855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45949.944667476855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45949.944667476855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45949.944667476855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45949.944667476855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c r="D2" s="18" t="s">
        <v>5049</v>
      </c>
      <c r="E2" s="18"/>
      <c r="F2" s="20"/>
      <c r="G2" s="21">
        <f t="shared" ref="G2:G42" ca="1" si="0">IFERROR(NOW()-F2,"-")</f>
        <v>45949.944667476855</v>
      </c>
      <c r="H2" s="22"/>
      <c r="I2" s="19" t="str">
        <f>IFERROR(VLOOKUP(D2,DB!A:F,6,0),"")</f>
        <v>SCECO-Rental-Genset</v>
      </c>
      <c r="J2" s="18" t="str">
        <f>IFERROR(VLOOKUP(D2,DB!A:G,7,0),"")</f>
        <v>Good</v>
      </c>
      <c r="K2" s="47"/>
      <c r="L2" s="23" t="str">
        <f>IFERROR(VLOOKUP(D2,DB!A:I,9,0),"")</f>
        <v>Zain</v>
      </c>
    </row>
    <row r="3" spans="1:13" ht="15" customHeight="1">
      <c r="A3" s="19"/>
      <c r="B3" s="64" t="str">
        <f>IFERROR(VLOOKUP(D3,DB!A:K,11,0),"")</f>
        <v/>
      </c>
      <c r="C3" s="18"/>
      <c r="D3" s="18"/>
      <c r="E3" s="18"/>
      <c r="F3" s="20"/>
      <c r="G3" s="21">
        <f t="shared" ca="1" si="0"/>
        <v>45949.944667476855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45949.944667476855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45949.944667476855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45949.944667476855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45949.944667476855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45949.944667476855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45949.944667476855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45949.944667476855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45949.944667476855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45949.944667476855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45949.944667476855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45949.944667476855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45949.944667476855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45949.944667476855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45949.944667476855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45949.944667476855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45949.944667476855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45949.944667476855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45949.944667476855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45949.944667476855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45949.944667476855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45949.944667476855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45949.944667476855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45949.944667476855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45949.944667476855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45949.944667476855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45949.944667476855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45949.944667476855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45949.944667476855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45949.944667476855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45949.944667476855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45949.944667476855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45949.944667476855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45949.944667476855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45949.944667476855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45949.944667476855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45949.944667476855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45949.944667476855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45949.944667476855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45949.944667476855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45949.944667476855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45949.944667476855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45949.944667476855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45949.944667476855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45949.944667476855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45949.944667476855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45949.944667476855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45949.944667476855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45949.944667476855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45949.944667476855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45949.944667476855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45949.944667476855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45949.944667476855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45949.944667476855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45949.944667476855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45949.944667476855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45949.944667476855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45949.944667476855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45949.944667476855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45949.944667476855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45949.944667476855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45949.944667476855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45949.944667476855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45949.944667476855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45949.944667476855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45949.944667476855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45949.944667476855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45949.944667476855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45949.944667476855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45949.944667476855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45949.944667476855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45949.944667476855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45949.944667476855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45949.944667476855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45949.944667476855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45949.944667476855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45949.944667476855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45949.944667476855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45949.944667476855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45949.944667476855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45949.944667476855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45949.944667476855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45949.944667476855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45949.944667476855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45949.944667476855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45949.944667476855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45949.944667476855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45949.944667476855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45949.944667476855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45949.944667476855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45949.944667476855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45949.944667476855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45949.944667476855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45949.944667476855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45949.944667476855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45949.944667476855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45949.944667476855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45949.944667476855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45949.944667476855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45949.944667476855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45949.944667476855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45949.944667476855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45949.944667476855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45949.944667476855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45949.944667476855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45949.944667476855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45949.944667476855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45949.944667476855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45949.944667476855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45949.944667476855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45949.944667476855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45949.944667476855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45949.944667476855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45949.944667476855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45949.944667476855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45949.944667476855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45949.944667476855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45949.944667476855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45949.944667476855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45949.944667476855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45949.944667476855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45949.944667476855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45949.944667476855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45949.944667476855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45949.944667476855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45949.944667476855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45949.944667476855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45949.944667476855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45949.944667476855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45949.944667476855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45949.944667476855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45949.944667476855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45949.944667476855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45949.944667476855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45949.944667476855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45949.944667476855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45949.944667476855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45949.944667476855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45949.944667476855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45949.944667476855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45949.944667476855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45949.944667476855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45949.944667476855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45949.944667476855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45949.944667476855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45949.944667476855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45949.944667476855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45949.944667476855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45949.944667476855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45949.944667476855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45949.944667476855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45949.944667476855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45949.944667476855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45949.944667476855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45949.944667476855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45949.944667476855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45949.944667476855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45949.944667476855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45949.944667476855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45949.944667476855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45949.944667476855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45949.944667476855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45949.944667476855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45949.944667476855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45949.944667476855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45949.944667476855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45949.944667476855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45949.944667476855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45949.944667476855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45949.944667476855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45949.944667476855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45949.944667476855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45949.944667476855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45949.944667476855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45949.944667476855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45949.944667476855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45949.944667476855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45949.944667476855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45949.944667476855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45949.944667476855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45949.944667476855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45949.944667476855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45949.944667476855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45949.944667476855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45949.944667476855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45949.944667476855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45949.944667476855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45949.944667476855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45949.944667476855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45949.944667476855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45949.944667476855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45949.944667476855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45949.944667476855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45949.944667476855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45949.944667476855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45949.944667476855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45949.944667476855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45949.944667476855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45949.944667476855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45949.944667476855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45949.944667476855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45949.944667476855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45949.944667476855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45949.944667476855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45949.944667476855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45949.944667476855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45949.944667476855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45949.944667476855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45949.944667476855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45949.944667476855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45949.944667476855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45949.944667476855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45949.944667476855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45949.944667476855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45949.944667476855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45949.944667476855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45949.944667476855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45949.944667476855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45949.944667476855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45949.944667476855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45949.944667476855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45949.944667476855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45949.944667476855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45949.944667476855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45949.944667476855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45949.944667476855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45949.944667476855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45949.944667476855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45949.944667476855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45949.944667476855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45949.944667476855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45949.944667476855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45949.944667476855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45949.944667476855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45949.944667476855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45949.944667476855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45949.944667476855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45949.944667476855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45949.944667476855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45949.944667476855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45949.944667476855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45949.944667476855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45949.944667476855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45949.944667476855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45949.944667476855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45949.944667476855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45949.944667476855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45949.944667476855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45949.944667476855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45949.944667476855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45949.944667476855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45949.944667476855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45949.944667476855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45949.944667476855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45949.944667476855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45949.944667476855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45949.944667476855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45949.944667476855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45949.944667476855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45949.944667476855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45949.944667476855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45949.944667476855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45949.944667476855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45949.944667476855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45949.944667476855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45949.944667476855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45949.944667476855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45949.944667476855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45949.944667476855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45949.944667476855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45949.944667476855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45949.944667476855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45949.944667476855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45949.944667476855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45949.944667476855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45949.944667476855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45949.944667476855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45949.944667476855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45949.944667476855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45949.944667476855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45949.944667476855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45949.944667476855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45949.944667476855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45949.944667476855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45949.944667476855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45949.944667476855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45949.944667476855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45949.944667476855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45949.944667476855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45949.944667476855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45949.944667476855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45949.944667476855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45949.944667476855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45949.944667476855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45949.944667476855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45949.944667476855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45949.944667476855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45949.944667476855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45949.944667476855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45949.944667476855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45949.944667476855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45949.944667476855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45949.944667476855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45949.944667476855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45949.944667476855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45949.944667476855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45949.944667476855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45949.944667476855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45949.944667476855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45949.944667476855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45949.944667476855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45949.944667476855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45949.944667476855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45949.944667476855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45949.944667476855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45949.944667476855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45949.944667476855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45949.944667476855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45949.944667476855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45949.944667476855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45949.944667476855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45949.944667476855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45949.944667476855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45949.944667476855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45949.944667476855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45949.944667476855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45949.944667476855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45949.944667476855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45949.944667476855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45949.944667476855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45949.944667476855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45949.944667476855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45949.944667476855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45949.944667476855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45949.944667476855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45949.944667476855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45949.944667476855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45949.944667476855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45949.944667476855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45949.944667476855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45949.944667476855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45949.944667476855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45949.944667476855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45949.944667476855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45949.944667476855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45949.944667476855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45949.944667476855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45949.944667476855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45949.944667476855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45949.944667476855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45949.944667476855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45949.944667476855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45949.944667476855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45949.944667476855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45949.944667476855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45949.944667476855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45949.944667476855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45949.944667476855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45949.944667476855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45949.944667476855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45949.944667476855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45949.944667476855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45949.944667476855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45949.944667476855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45949.944667476855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45949.944667476855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45949.944667476855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45949.944667476855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45949.944667476855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45949.944667476855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45949.944667476855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45949.944667476855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45949.944667476855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45949.944667476855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45949.944667476855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45949.944667476855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45949.944667476855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45949.944667476855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45949.944667476855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45949.944667476855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45949.944667476855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45949.944667476855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45949.944667476855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45949.944667476855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45949.944667476855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45949.944667476855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45949.944667476855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45949.944667476855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45949.944667476855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45949.944667476855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45949.944667476855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45949.944667476855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45949.944667476855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45949.944667476855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45949.944667476855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45949.944667476855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45949.944667476855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45949.944667476855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45949.944667476855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45949.944667476855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45949.944667476855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45949.944667476855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45949.944667476855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45949.944667476855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45949.944667476855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45949.944667476855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45949.944667476855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45949.944667476855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45949.944667476855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45949.944667476855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45949.944667476855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45949.944667476855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45949.944667476855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45949.944667476855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45949.944667476855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45949.944667476855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45949.944667476855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45949.944667476855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45949.944667476855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45949.944667476855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45949.944667476855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45949.944667476855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45949.944667476855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45949.944667476855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45949.944667476855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45949.944667476855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45949.944667476855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45949.944667476855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45949.944667476855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45949.944667476855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45949.944667476855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45949.944667476855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45949.944667476855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45949.944667476855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45949.944667476855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45949.944667476855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45949.944667476855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45949.944667476855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45949.944667476855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45949.944667476855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45949.944667476855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45949.944667476855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45949.944667476855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45949.944667476855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45949.944667476855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45949.944667476855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45949.944667476855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45949.944667476855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45949.944667476855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45949.944667476855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45949.944667476855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45949.944667476855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45949.944667476855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45949.944667476855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45949.944667476855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45949.944667476855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45949.944667476855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45949.944667476855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45949.944667476855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45949.944667476855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45949.944667476855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45949.944667476855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45949.944667476855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45949.944667476855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45949.944667476855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45949.944667476855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45949.944667476855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45949.944667476855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45949.944667476855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45949.944667476855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45949.944667476855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45949.944667476855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45949.944667476855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45949.944667476855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45949.944667476855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45949.944667476855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45949.944667476855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45949.944667476855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45949.944667476855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45949.944667476855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45949.944667476855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45949.944667476855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45949.944667476855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45949.944667476855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45949.944667476855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45949.944667476855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45949.944667476855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45949.944667476855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45949.944667476855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45949.944667476855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45949.944667476855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45949.944667476855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45949.944667476855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45949.944667476855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45949.944667476855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45949.944667476855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45949.944667476855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45949.944667476855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45949.944667476855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45949.944667476855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45949.944667476855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45949.944667476855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45949.944667476855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45949.944667476855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45949.944667476855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45949.944667476855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45949.944667476855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45949.944667476855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45949.944667476855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45949.944667476855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45949.944667476855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45949.944667476855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45949.944667476855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45949.944667476855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45949.944667476855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45949.944667476855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45949.944667476855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45949.944667476855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45949.944667476855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45949.944667476855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45949.944667476855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45949.944667476855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45949.944667476855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45949.944667476855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45949.944667476855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45949.944667476855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45949.944667476855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45949.944667476855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45949.944667476855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45949.944667476855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45949.944667476855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45949.944667476855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45949.944667476855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45949.944667476855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45949.944667476855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45949.944667476855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45949.944667476855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45949.944667476855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45949.944667476855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45949.944667476855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45949.944667476855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45949.944667476855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45949.944667476855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45949.944667476855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45949.944667476855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45949.944667476855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45949.944667476855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45949.944667476855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45949.944667476855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45949.944667476855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45949.944667476855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45949.944667476855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45949.944667476855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45949.944667476855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45949.944667476855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45949.944667476855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45949.944667476855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45949.944667476855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45949.944667476855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45949.944667476855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45949.944667476855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45949.944667476855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45949.944667476855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45949.944667476855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45949.944667476855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45949.944667476855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45949.944667476855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45949.944667476855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45949.944667476855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45949.944667476855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45949.944667476855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45949.944667476855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45949.944667476855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45949.944667476855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45949.944667476855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45949.944667476855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45949.944667476855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45949.944667476855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45949.944667476855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45949.944667476855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45949.944667476855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45949.944667476855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45949.944667476855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45949.944667476855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45949.944667476855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45949.944667476855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45949.944667476855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45949.944667476855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45949.944667476855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45949.944667476855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45949.944667476855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45949.944667476855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45949.944667476855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45949.944667476855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45949.944667476855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45949.944667476855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45949.944667476855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45949.944667476855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45949.944667476855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45949.944667476855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45949.944667476855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45949.944667476855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45949.944667476855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45949.944667476855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45949.944667476855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45949.944667476855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45949.944667476855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45949.944667476855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45949.944667476855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45949.944667476855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45949.944667476855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45949.944667476855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45949.944667476855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45949.944667476855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45949.944667476855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45949.944667476855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45949.944667476855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45949.944667476855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45949.944667476855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45949.944667476855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45949.944667476855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45949.944667476855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45949.944667476855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45949.944667476855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45949.944667476855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45949.944667476855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45949.944667476855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45949.944667476855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45949.944667476855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45949.944667476855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45949.944667476855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45949.944667476855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45949.944667476855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45949.944667476855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45949.944667476855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45949.944667476855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45949.944667476855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45949.944667476855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45949.944667476855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45949.944667476855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45949.944667476855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45949.944667476855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45949.944667476855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45949.944667476855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45949.944667476855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45949.944667476855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45949.944667476855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45949.944667476855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45949.944667476855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45949.944667476855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45949.944667476855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45949.944667476855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45949.944667476855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45949.944667476855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45949.944667476855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45949.944667476855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45949.944667476855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45949.944667476855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45949.944667476855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45949.944667476855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45949.944667476855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45949.944667476855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45949.944667476855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45949.944667476855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45949.944667476855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45949.944667476855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45949.944667476855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45949.944667476855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45949.944667476855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45949.944667476855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45949.944667476855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45949.944667476855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45949.944667476855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45949.944667476855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45949.944667476855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45949.944667476855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45949.944667476855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45949.944667476855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45949.944667476855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45949.944667476855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45949.944667476855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45949.944667476855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45949.944667476855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45949.944667476855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45949.944667476855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45949.944667476855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45949.944667476855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45949.944667476855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45949.944667476855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45949.944667476855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45949.944667476855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45949.944667476855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45949.944667476855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45949.944667476855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45949.944667476855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45949.944667476855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45949.944667476855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45949.944667476855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45949.944667476855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45949.944667476855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45949.944667476855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45949.944667476855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45949.944667476855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45949.944667476855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45949.944667476855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45949.944667476855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45949.944667476855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45949.944667476855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45949.944667476855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45949.944667476855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45949.944667476855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45949.944667476855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45949.944667476855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45949.944667476855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45949.944667476855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45949.944667476855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45949.944667476855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45949.944667476855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45949.944667476855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45949.944667476855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45949.944667476855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45949.944667476855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45949.944667476855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45949.944667476855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45949.944667476855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45949.944667476855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45949.944667476855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45949.944667476855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45949.944667476855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45949.944667476855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45949.944667476855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45949.944667476855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45949.944667476855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45949.944667476855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45949.944667476855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45949.944667476855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45949.944667476855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45949.944667476855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45949.944667476855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45949.944667476855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45949.944667476855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45949.944667476855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45949.944667476855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45949.944667476855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45949.944667476855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45949.944667476855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45949.944667476855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45949.944667476855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45949.944667476855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45949.944667476855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45949.944667476855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45949.944667476855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45949.944667476855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45949.944667476855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45949.944667476855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45949.944667476855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45949.944667476855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45949.944667476855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45949.944667476855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45949.944667476855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45949.944667476855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45949.944667476855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45949.944667476855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45949.944667476855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45949.944667476855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45949.944667476855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45949.944667476855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45949.944667476855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45949.944667476855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45949.944667476855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45949.944667476855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45949.944667476855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45949.944667476855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45949.944667476855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45949.944667476855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45949.944667476855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45949.944667476855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45949.944667476855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45949.944667476855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45949.944667476855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45949.944667476855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45949.944667476855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45949.944667476855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45949.944667476855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45949.944667476855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45949.944667476855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45949.944667476855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45949.944667476855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45949.944667476855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45949.944667476855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45949.944667476855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45949.944667476855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45949.944667476855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45949.944667476855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45949.944667476855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45949.944667476855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45949.944667476855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45949.944667476855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45949.944667476855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45949.944667476855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45949.944667476855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45949.944667476855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45949.944667476855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45949.944667476855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45949.944667476855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45949.944667476855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45949.944667476855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45949.944667476855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45949.944667476855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45949.944667476855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45949.944667476855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45949.944667476855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45949.944667476855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45949.944667476855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45949.944667476855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45949.944667476855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45949.944667476855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45949.944667476855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45949.944667476855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45949.944667476855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45949.944667476855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45949.944667476855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45949.944667476855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45949.944667476855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45949.944667476855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45949.944667476855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45949.944667476855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45949.944667476855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45949.944667476855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45949.944667476855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45949.944667476855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45949.944667476855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45949.944667476855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45949.944667476855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45949.944667476855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45949.944667476855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45949.944667476855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45949.944667476855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45949.944667476855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45949.944667476855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45949.944667476855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45949.944667476855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45949.944667476855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45949.944667476855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45949.944667476855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45949.944667476855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45949.944667476855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45949.944667476855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45949.944667476855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45949.944667476855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45949.944667476855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45949.944667476855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45949.944667476855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45949.944667476855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45949.944667476855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45949.944667476855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45949.944667476855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45949.944667476855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45949.944667476855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45949.944667476855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45949.944667476855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45949.944667476855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45949.944667476855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45949.944667476855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45949.944667476855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45949.944667476855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45949.944667476855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45949.944667476855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45949.944667476855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45949.944667476855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45949.944667476855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45949.944667476855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45949.944667476855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45949.944667476855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45949.944667476855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45949.944667476855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45949.944667476855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45949.944667476855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45949.944667476855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45949.944667476855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45949.944667476855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45949.944667476855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45949.944667476855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45949.944667476855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45949.944667476855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45949.944667476855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45949.944667476855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45949.944667476855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45949.944667476855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45949.944667476855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45949.944667476855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45949.944667476855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45949.944667476855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45949.944667476855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45949.944667476855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45949.944667476855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45949.944667476855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45949.944667476855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45949.944667476855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45949.944667476855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45949.944667476855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45949.944667476855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45949.944667476855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45949.944667476855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45949.944667476855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45949.944667476855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45949.944667476855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45949.944667476855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45949.944667476855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45949.944667476855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45949.944667476855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45949.944667476855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45949.944667476855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45949.944667476855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45949.944667476855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45949.944667476855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45949.944667476855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45949.944667476855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45949.944667476855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45949.944667476855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45949.944667476855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45949.944667476855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45949.944667476855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45949.944667476855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45949.944667476855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45949.944667476855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45949.944667476855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45949.944667476855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45949.944667476855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45949.944667476855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45949.944667476855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45949.944667476855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45949.944667476855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45949.944667476855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45949.944667476855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45949.944667476855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45949.944667476855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45949.944667476855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45949.944667476855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45949.944667476855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45949.944667476855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45949.944667476855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45949.944667476855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45949.944667476855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45949.944667476855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45949.944667476855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45949.944667476855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45949.944667476855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45949.944667476855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45949.944667476855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45949.944667476855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45949.944667476855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45949.944667476855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45949.944667476855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45949.944667476855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45949.944667476855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45949.944667476855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45949.944667476855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45949.944667476855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45949.944667476855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45949.944667476855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45949.944667476855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45949.944667476855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45949.944667476855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45949.944667476855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45949.944667476855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45949.944667476855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45949.944667476855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45949.944667476855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45949.944667476855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45949.944667476855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45949.944667476855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45949.944667476855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45949.944667476855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45949.944667476855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45949.944667476855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45949.944667476855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45949.944667476855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45949.944667476855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45949.944667476855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45949.944667476855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45949.944667476855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45949.944667476855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45949.944667476855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45949.944667476855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45949.944667476855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45949.944667476855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45949.944667476855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45949.944667476855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45949.944667476855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45949.944667476855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45949.944667476855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45949.944667476855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45949.944667476855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45949.944667476855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45949.944667476855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45949.944667476855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45949.944667476855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45949.944667476855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45949.944667476855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45949.944667476855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45949.944667476855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45949.944667476855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45949.944667476855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45949.944667476855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45949.944667476855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45949.944667476855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45949.944667476855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45949.944667476855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45949.944667476855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45949.944667476855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45949.944667476855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45949.944667476855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45949.944667476855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45949.944667476855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45949.944667476855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45949.944667476855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45949.944667476855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45949.944667476855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45949.944667476855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45949.944667476855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45949.944667476855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45949.944667476855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45949.944667476855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45949.944667476855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45949.944667476855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45949.944667476855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45949.944667476855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45949.944667476855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45949.944667476855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45949.944667476855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45949.944667476855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45949.944667476855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45949.944667476855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45949.944667476855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45949.944667476855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45949.944667476855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45949.944667476855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45949.944667476855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45949.944667476855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45949.944667476855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45949.944667476855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45949.944667476855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45949.944667476855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45949.944667476855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45949.944667476855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45949.944667476855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45949.944667476855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45949.944667476855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45949.944667476855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45949.944667476855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45949.944667476855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45949.944667476855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45949.944667476855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45949.944667476855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45949.944667476855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45949.944667476855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45949.944667476855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45949.944667476855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45949.944667476855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45949.944667476855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45949.944667476855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45949.944667476855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45949.944667476855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45949.944667476855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45949.944667476855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45949.944667476855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45949.944667476855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45949.944667476855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45949.944667476855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45949.944667476855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45949.944667476855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45949.944667476855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45949.944667476855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45949.944667476855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45949.944667476855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45949.944667476855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45949.944667476855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45949.944667476855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45949.944667476855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45949.944667476855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45949.944667476855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45949.944667476855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45949.944667476855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45949.944667476855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45949.944667476855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45949.944667476855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45949.944667476855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45949.944667476855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45949.944667476855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45949.944667476855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45949.944667476855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45949.944667476855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45949.944667476855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45949.944667476855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45949.944667476855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45949.944667476855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45949.944667476855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45949.944667476855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45949.944667476855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45949.944667476855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45949.944667476855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45949.944667476855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45949.944667476855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45949.944667476855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45949.944667476855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45949.944667476855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45949.944667476855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45949.944667476855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45949.944667476855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45949.944667476855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45949.944667476855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45949.944667476855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45949.944667476855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45949.944667476855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45949.944667476855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45949.944667476855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45949.944667476855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45949.944667476855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45949.944667476855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45949.944667476855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45949.944667476855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45949.944667476855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45949.944667476855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45949.944667476855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45949.944667476855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45949.944667476855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45949.944667476855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45949.944667476855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45949.944667476855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45949.944667476855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45949.944667476855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45949.944667476855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45949.944667476855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45949.944667476855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45949.944667476855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45949.944667476855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45949.944667476855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45949.944667476855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45949.944667476855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45949.944667476855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45949.944667476855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45949.944667476855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246.46394988425891</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1</v>
      </c>
      <c r="D3" s="95" t="s">
        <v>37296</v>
      </c>
      <c r="E3" s="100" t="s">
        <v>38964</v>
      </c>
      <c r="F3" s="125">
        <v>45949.927777777775</v>
      </c>
      <c r="G3" s="126">
        <f ca="1">IFERROR(NOW()-F3,"")</f>
        <v>1.6889699079911225E-2</v>
      </c>
      <c r="H3" s="125">
        <v>45949.922071759262</v>
      </c>
      <c r="I3" s="121" t="str">
        <f>IFERROR(VLOOKUP(D3,DB!A:F,6,0),"")</f>
        <v>Generator-SG</v>
      </c>
      <c r="J3" s="121" t="str">
        <f>IFERROR(VLOOKUP(D3,DB!A:G,7,0),"")</f>
        <v>Vandalized</v>
      </c>
      <c r="K3" s="127" t="s">
        <v>39063</v>
      </c>
      <c r="L3" s="123" t="str">
        <f>IFERROR(VLOOKUP(D3,DB!A:I,9,0),"")</f>
        <v>Latis</v>
      </c>
    </row>
    <row r="4" spans="1:16" ht="15" customHeight="1">
      <c r="A4" s="121"/>
      <c r="B4" s="121" t="str">
        <f>IFERROR(VLOOKUP(D4,DB!A:K,11,0),"")</f>
        <v/>
      </c>
      <c r="C4" s="122"/>
      <c r="D4" s="123"/>
      <c r="E4" s="100"/>
      <c r="F4" s="125"/>
      <c r="G4" s="126">
        <f ca="1">IFERROR(NOW()-F4,"")</f>
        <v>45949.944667476855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45949.944667476855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45949.944667476855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45949.944667476855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45949.944667476855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45949.944667476855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45949.944667476855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45949.944667476855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45949.944667476855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45949.944667476855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45949.944667476855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45949.944667476855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45949.944667476855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45949.944667476855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45949.944667476855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45949.944667476855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45949.944667476855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45949.944667476855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45949.944667476855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45949.944667476855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45949.944667476855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45949.944667476855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45949.944667476855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45949.944667476855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45949.944667476855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45949.944667476855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45949.944667476855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45949.944667476855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45949.944667476855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45949.944667476855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45949.944667476855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45949.944667476855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45949.944667476855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45949.944667476855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45949.944667476855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45949.944667476855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45949.944667476855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45949.944667476855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45949.944667476855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45949.944667476855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45949.944667476855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45949.944667476855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45949.944667476855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45949.944667476855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45949.944667476855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45949.944667476855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45949.944667476855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45949.944667476855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45949.944667476855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45949.944667476855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45949.944667476855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45949.944667476855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45949.944667476855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45949.944667476855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45949.944667476855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45949.944667476855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45949.944667476855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45949.944667476855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45949.944667476855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45949.944667476855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45949.944667476855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45949.944667476855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45949.944667476855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45949.944667476855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45949.944667476855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45949.944667476855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45949.944667476855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45949.944667476855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45949.944667476855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45949.944667476855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45949.944667476855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45949.944667476855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45949.944667476855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45949.944667476855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45949.944667476855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45949.944667476855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45949.944667476855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45949.944667476855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45949.944667476855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45949.944667476855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45949.944667476855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45949.944667476855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45949.944667476855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45949.944667476855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45949.944667476855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45949.944667476855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45949.944667476855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45949.944667476855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45949.944667476855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45949.944667476855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45949.944667476855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45949.944667476855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45949.944667476855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45949.944667476855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45949.944667476855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45949.944667476855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45949.944667476855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45949.944667476855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45949.944667476855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45949.944667476855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45949.944667476855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45949.944667476855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45949.944667476855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45949.944667476855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45949.944667476855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45949.944667476855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45949.944667476855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45949.944667476855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45949.944667476855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45949.944667476855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45949.944667476855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45949.944667476855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45949.944667476855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45949.944667476855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45949.944667476855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45949.944667476855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45949.944667476855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45949.944667476855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45949.944667476855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45949.944667476855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45949.944667476855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45949.944667476855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45949.944667476855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45949.944667476855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45949.944667476855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45949.944667476855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45949.944667476855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45949.944667476855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45949.944667476855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45949.944667476855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45949.944667476855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45949.944667476855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45949.944667476855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45949.944667476855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45949.944667476855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45949.944667476855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45949.944667476855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45949.944667476855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45949.944667476855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45949.944667476855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45949.944667476855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45949.944667476855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45949.944667476855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45949.944667476855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45949.944667476855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45949.944667476855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45949.944667476855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45949.944667476855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45949.944667476855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45949.944667476855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45949.944667476855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45949.944667476855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45949.944667476855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45949.944667476855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45949.944667476855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45949.944667476855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45949.944667476855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45949.944667476855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45949.944667476855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45949.944667476855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45949.944667476855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45949.944667476855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45949.944667476855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45949.944667476855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45949.944667476855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45949.944667476855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45949.944667476855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45949.944667476855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45949.944667476855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45949.944667476855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45949.944667476855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45949.944667476855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45949.944667476855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45949.944667476855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45949.944667476855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45949.944667476855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45949.944667476855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45949.944667476855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45949.944667476855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45949.944667476855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45949.944667476855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45949.944667476855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45949.944667476855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45949.944667476855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45949.944667476855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45949.944667476855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45949.944667476855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45949.944667476855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45949.944667476855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45949.944667476855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45949.944667476855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45949.944667476855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45949.944667476855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45949.944667476855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45949.944667476855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45949.944667476855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45949.944667476855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45949.944667476855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45949.944667476855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45949.944667476855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45949.944667476855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45949.944667476855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45949.944667476855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45949.944667476855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45949.944667476855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45949.944667476855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45949.944667476855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45949.944667476855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45949.944667476855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45949.944667476855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45949.944667476855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45949.944667476855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45949.944667476855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45949.944667476855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45949.944667476855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45949.944667476855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45949.944667476855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45949.944667476855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45949.944667476855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45949.944667476855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45949.944667476855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45949.944667476855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45949.944667476855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45949.944667476855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45949.944667476855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45949.944667476855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45949.944667476855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45949.944667476855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45949.944667476855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45949.944667476855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45949.944667476855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45949.944667476855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45949.944667476855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45949.944667476855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45949.944667476855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45949.944667476855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45949.944667476855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45949.944667476855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45949.944667476855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45949.944667476855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45949.944667476855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45949.944667476855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45949.944667476855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45949.944667476855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45949.944667476855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45949.944667476855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45949.944667476855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45949.944667476855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45949.944667476855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45949.944667476855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45949.944667476855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45949.944667476855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45949.944667476855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45949.944667476855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45949.944667476855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45949.944667476855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45949.944667476855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45949.944667476855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45949.944667476855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45949.944667476855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45949.944667476855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45949.944667476855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45949.944667476855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45949.944667476855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45949.944667476855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45949.944667476855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45949.944667476855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45949.944667476855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45949.944667476855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45949.944667476855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45949.944667476855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45949.944667476855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45949.944667476855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45949.944667476855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45949.944667476855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45949.944667476855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45949.944667476855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45949.944667476855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45949.944667476855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45949.944667476855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45949.944667476855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45949.944667476855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45949.944667476855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45949.944667476855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45949.944667476855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45949.944667476855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45949.944667476855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45949.944667476855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45949.944667476855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45949.944667476855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45949.944667476855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45949.944667476855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45949.944667476855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45949.944667476855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45949.944667476855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45949.944667476855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45949.944667476855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45949.944667476855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45949.944667476855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45949.944667476855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45949.944667476855</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45949.944667476855</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58.112607291666791</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39049</v>
      </c>
      <c r="F3" s="38">
        <v>45926.188877314817</v>
      </c>
      <c r="G3" s="150">
        <f t="shared" ref="G3" ca="1" si="0">IFERROR(NOW()-F3,"")</f>
        <v>23.755790162038465</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5.1730934027800686</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39049</v>
      </c>
      <c r="F5" s="164">
        <v>45948.661111111112</v>
      </c>
      <c r="G5" s="165">
        <f ca="1">IFERROR(NOW()-F5,"")</f>
        <v>1.2835563657426974</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29482</v>
      </c>
      <c r="E6" s="163" t="s">
        <v>38964</v>
      </c>
      <c r="F6" s="164">
        <v>45949.917523148149</v>
      </c>
      <c r="G6" s="165">
        <f ca="1">IFERROR(NOW()-F6,"")</f>
        <v>2.7144328705617227E-2</v>
      </c>
      <c r="H6" s="164">
        <v>45949.903263888889</v>
      </c>
      <c r="I6" s="163" t="str">
        <f>IFERROR(VLOOKUP(D6,DB!A:F,6,0),"")</f>
        <v>Generator-SG</v>
      </c>
      <c r="J6" s="163" t="str">
        <f>IFERROR(VLOOKUP(D6,DB!A:G,7,0),"")</f>
        <v>Vandalized</v>
      </c>
      <c r="K6" s="163" t="s">
        <v>39073</v>
      </c>
      <c r="L6" s="163" t="str">
        <f>IFERROR(VLOOKUP(D6,DB!A:I,9,0),"")</f>
        <v>Latis</v>
      </c>
    </row>
    <row r="7" spans="1:13" ht="15">
      <c r="A7" s="163"/>
      <c r="B7" s="163" t="str">
        <f>IFERROR(VLOOKUP(D7,DB!A:K,11,0),"")</f>
        <v/>
      </c>
      <c r="C7" s="163"/>
      <c r="D7" s="163"/>
      <c r="E7" s="163"/>
      <c r="F7" s="164"/>
      <c r="G7" s="165">
        <f ca="1">IFERROR(NOW()-F7,"")</f>
        <v>45949.944667476855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45949.944667476855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45949.944667476855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45949.944667476855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45949.944667476855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45949.944667476855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45949.944667476855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45949.944667476855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45949.944667476855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45949.944667476855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45949.944667476855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45949.944667476855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45949.944667476855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45949.944667476855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45949.944667476855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45949.944667476855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45949.944667476855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45949.944667476855</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45949.944667476855</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45949.944667476855</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45949.944667476855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45949.944667476855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45949.944667476855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45949.944667476855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45949.944667476855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45949.944667476855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45949.944667476855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45949.944667476855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45949.944667476855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45949.944667476855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45949.944667476855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45949.944667476855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45949.944667476855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45949.944667476855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45949.944667476855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45949.944667476855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45949.944667476855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45949.944667476855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45949.944667476855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45949.944667476855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45949.944667476855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45949.944667476855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45949.944667476855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45949.944667476855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45949.944667476855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45949.944667476855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45949.944667476855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45949.944667476855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45949.944667476855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45949.944667476855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45949.944667476855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45949.944667476855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45949.944667476855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45949.944667476855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45949.944667476855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45949.944667476855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45949.944667476855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45949.944667476855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45949.944667476855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45949.944667476855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45949.944667476855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45949.944667476855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45949.944667476855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45949.944667476855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45949.944667476855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45949.944667476855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45949.944667476855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45949.944667476855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45949.944667476855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45949.944667476855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45949.944667476855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45949.944667476855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45949.944667476855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45949.944667476855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45949.944667476855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45949.944667476855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45949.944667476855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45949.944667476855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45949.944667476855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45949.944667476855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45949.944667476855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45949.944667476855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45949.944667476855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45949.944667476855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45949.944667476855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45949.944667476855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45949.944667476855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45949.944667476855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45949.944667476855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45949.944667476855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45949.944667476855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45949.944667476855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45949.944667476855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45949.944667476855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45949.944667476855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45949.944667476855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45949.944667476855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45949.944667476855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45949.944667476855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45949.944667476855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45949.944667476855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45949.944667476855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45949.944667476855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45949.944667476855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45949.944667476855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45949.944667476855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45949.944667476855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45949.944667476855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45949.944667476855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45949.944667476855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45949.944667476855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45949.944667476855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45949.944667476855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45949.944667476855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45949.944667476855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45949.944667476855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45949.944667476855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45949.944667476855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45949.944667476855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45949.944667476855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45949.944667476855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45949.944667476855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45949.944667476855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45949.944667476855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45949.944667476855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45949.944667476855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45949.944667476855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45949.944667476855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45949.944667476855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45949.944667476855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45949.944667476855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45949.944667476855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45949.944667476855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45949.944667476855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45949.944667476855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45949.944667476855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45949.944667476855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45949.944667476855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45949.944667476855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45949.944667476855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45949.944667476855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45949.944667476855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45949.944667476855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45949.944667476855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45949.944667476855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45949.944667476855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45949.944667476855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45949.944667476855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45949.944667476855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45949.944667476855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45949.944667476855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45949.944667476855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45949.944667476855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45949.944667476855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45949.944667476855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45949.944667476855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45949.944667476855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45949.944667476855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45949.944667476855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45949.944667476855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45949.944667476855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45949.944667476855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45949.944667476855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45949.944667476855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45949.944667476855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45949.944667476855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45949.944667476855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45949.944667476855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45949.944667476855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45949.944667476855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45949.944667476855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45949.944667476855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45949.944667476855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45949.944667476855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45949.944667476855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45949.944667476855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45949.944667476855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45949.944667476855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45949.944667476855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45949.944667476855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45949.944667476855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45949.944667476855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45949.944667476855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45949.944667476855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45949.944667476855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45949.944667476855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45949.944667476855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45949.944667476855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45949.944667476855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45949.944667476855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45949.944667476855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45949.944667476855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45949.944667476855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45949.944667476855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45949.944667476855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45949.944667476855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45949.944667476855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45949.944667476855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45949.944667476855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45949.944667476855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45949.944667476855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45949.944667476855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45949.944667476855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45949.944667476855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45949.944667476855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45949.944667476855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45949.944667476855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45949.944667476855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45949.944667476855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45949.944667476855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45949.944667476855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45949.944667476855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45949.944667476855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45949.944667476855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45949.944667476855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45949.944667476855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45949.944667476855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45949.944667476855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45949.944667476855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45949.944667476855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45949.944667476855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45949.944667476855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45949.944667476855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45949.944667476855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45949.944667476855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45949.944667476855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45949.944667476855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45949.944667476855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45949.944667476855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45949.944667476855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45949.944667476855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45949.944667476855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45949.944667476855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45949.944667476855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45949.944667476855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45949.944667476855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45949.944667476855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45949.944667476855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45949.944667476855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45949.944667476855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45949.944667476855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45949.944667476855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45949.944667476855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45949.944667476855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45949.944667476855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45949.944667476855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45949.944667476855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45949.944667476855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45949.944667476855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45949.944667476855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45949.944667476855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45949.944667476855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45949.944667476855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45949.944667476855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45949.944667476855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45949.944667476855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45949.944667476855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45949.944667476855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45949.944667476855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45949.944667476855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45949.944667476855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45949.944667476855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45949.944667476855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45949.944667476855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45949.944667476855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45949.944667476855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45949.944667476855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45949.944667476855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45949.944667476855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45949.944667476855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45949.944667476855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45949.944667476855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45949.944667476855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45949.944667476855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45949.944667476855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45949.944667476855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45949.944667476855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45949.944667476855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45949.944667476855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45949.944667476855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45949.944667476855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45949.944667476855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45949.944667476855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45949.944667476855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45949.944667476855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45949.944667476855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45949.944667476855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45949.944667476855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45949.944667476855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45949.944667476855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45949.944667476855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45949.944667476855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45949.944667476855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45949.944667476855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45949.944667476855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45949.944667476855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45949.944667476855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45949.944667476855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45949.944667476855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45949.944667476855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45949.944667476855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45949.944667476855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45949.944667476855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45949.944667476855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45949.944667476855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45949.944667476855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45949.944667476855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45949.944667476855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45949.944667476855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45949.944667476855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45949.944667476855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45949.944667476855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45949.944667476855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45949.944667476855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45949.944667476855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45949.944667476855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45949.944667476855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45949.944667476855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45949.944667476855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45949.944667476855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45949.944667476855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45949.944667476855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45949.944667476855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45949.944667476855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45949.944667476855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45949.944667476855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45949.944667476855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45949.944667476855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45949.944667476855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45949.944667476855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45949.944667476855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45949.944667476855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45949.944667476855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45949.944667476855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45949.944667476855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45949.944667476855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45949.944667476855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45949.944667476855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45949.944667476855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45949.944667476855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45949.944667476855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45949.944667476855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45949.944667476855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45949.944667476855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45949.944667476855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45949.944667476855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45949.944667476855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45949.944667476855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45949.944667476855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45949.944667476855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45949.944667476855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45949.944667476855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45949.944667476855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45949.944667476855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45949.944667476855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45949.944667476855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45949.944667476855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45949.944667476855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45949.944667476855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45949.944667476855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45949.944667476855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45949.944667476855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45949.944667476855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45949.944667476855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45949.944667476855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45949.944667476855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45949.944667476855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45949.944667476855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45949.944667476855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45949.944667476855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45949.944667476855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45949.944667476855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45949.944667476855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45949.944667476855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45949.944667476855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45949.944667476855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45949.944667476855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45949.944667476855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45949.944667476855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45949.944667476855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45949.944667476855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45949.944667476855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45949.944667476855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45949.944667476855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45949.944667476855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45949.944667476855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45949.944667476855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45949.944667476855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45949.944667476855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45949.944667476855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45949.944667476855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45949.944667476855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45949.944667476855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45949.944667476855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45949.944667476855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45949.944667476855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45949.944667476855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45949.944667476855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45949.944667476855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45949.944667476855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45949.944667476855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45949.944667476855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45949.944667476855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45949.944667476855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45949.944667476855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45949.944667476855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45949.944667476855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45949.944667476855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45949.944667476855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45949.944667476855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45949.944667476855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45949.944667476855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45949.944667476855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45949.944667476855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45949.944667476855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45949.944667476855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45949.944667476855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45949.944667476855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45949.944667476855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45949.944667476855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45949.944667476855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45949.944667476855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45949.944667476855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45949.944667476855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45949.944667476855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45949.944667476855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45949.944667476855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45949.944667476855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45949.944667476855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45949.944667476855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45949.944667476855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45949.944667476855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45949.944667476855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45949.944667476855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45949.944667476855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45949.944667476855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45949.944667476855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45949.944667476855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45949.944667476855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45949.944667476855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45949.944667476855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45949.944667476855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45949.944667476855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45949.944667476855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45949.944667476855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45949.944667476855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45949.944667476855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45949.944667476855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45949.944667476855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45949.944667476855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45949.944667476855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45949.944667476855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45949.944667476855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45949.944667476855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45949.944667476855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45949.944667476855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45949.944667476855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45949.944667476855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45949.944667476855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45949.944667476855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45949.944667476855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45949.944667476855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45949.944667476855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45949.944667476855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45949.944667476855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45949.944667476855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45949.944667476855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45949.944667476855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45949.944667476855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45949.944667476855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45949.944667476855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45949.944667476855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45949.944667476855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45949.944667476855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45949.944667476855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45949.944667476855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45949.944667476855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45949.944667476855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45949.944667476855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45949.944667476855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45949.944667476855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45949.944667476855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45949.944667476855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45949.944667476855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45949.944667476855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45949.944667476855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45949.944667476855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45949.944667476855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45949.944667476855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45949.944667476855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45949.944667476855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45949.944667476855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45949.944667476855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45949.944667476855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45949.944667476855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45949.944667476855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45949.944667476855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45949.944667476855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45949.944667476855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45949.944667476855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45949.944667476855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45949.944667476855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45949.944667476855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45949.944667476855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45949.944667476855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45949.944667476855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45949.944667476855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45949.944667476855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45949.944667476855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45949.944667476855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45949.944667476855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45949.944667476855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45949.944667476855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45949.944667476855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45949.944667476855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45949.944667476855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45949.944667476855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45949.944667476855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45949.944667476855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45949.944667476855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45949.944667476855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45949.944667476855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45949.944667476855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45949.944667476855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45949.944667476855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45949.944667476855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45949.944667476855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45949.944667476855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45949.944667476855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45949.944667476855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45949.944667476855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45949.944667476855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45949.944667476855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45949.944667476855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45949.944667476855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45949.944667476855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45949.944667476855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45949.944667476855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45949.944667476855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45949.944667476855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45949.944667476855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45949.944667476855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45949.944667476855</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10.415604976857139</v>
      </c>
      <c r="H2" s="145">
        <v>45927.987534722219</v>
      </c>
      <c r="I2" s="143" t="str">
        <f>IFERROR(VLOOKUP(D2,DB!A:F,6,0),"")</f>
        <v>SCECO</v>
      </c>
      <c r="J2" s="143" t="str">
        <f>IFERROR(VLOOKUP(D2,DB!A:G,7,0),"")</f>
        <v>Vandalized</v>
      </c>
      <c r="K2" s="142" t="s">
        <v>39075</v>
      </c>
      <c r="L2" s="143" t="str">
        <f>IFERROR(VLOOKUP(D2,DB!A:I,9,0),"")</f>
        <v>Latis</v>
      </c>
    </row>
    <row r="3" spans="1:16383" ht="31.5" customHeight="1">
      <c r="A3" s="106"/>
      <c r="B3" s="105" t="str">
        <f>IFERROR(VLOOKUP(D3,DB!A:K,11,0),"")</f>
        <v/>
      </c>
      <c r="C3" s="107"/>
      <c r="D3" s="105"/>
      <c r="E3" s="108"/>
      <c r="F3" s="109"/>
      <c r="G3" s="78">
        <f ca="1">IFERROR(NOW()-F3,"-")</f>
        <v>45949.944667476855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45949.944667476855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45949.944667476855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45949.944667476855</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45949.944667476855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45949.944667476855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45949.944667476855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45949.944667476855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45949.944667476855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45949.944667476855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45949.944667476855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45949.944667476855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45949.944667476855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45949.944667476855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45949.944667476855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45949.944667476855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45949.944667476855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45949.944667476855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45949.944667476855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45949.944667476855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45949.944667476855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45949.944667476855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45949.944667476855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45949.944667476855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45949.944667476855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45949.944667476855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45949.944667476855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45949.944667476855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45949.944667476855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45949.944667476855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45949.944667476855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45949.944667476855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45949.944667476855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45949.944667476855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45949.944667476855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45949.944667476855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45949.944667476855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45949.944667476855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45949.944667476855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45949.944667476855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45949.944667476855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45949.944667476855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45949.944667476855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45949.944667476855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45949.944667476855</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