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906" documentId="13_ncr:1_{F6CB121F-512D-4AA6-A0C1-0FB36C537598}" xr6:coauthVersionLast="47" xr6:coauthVersionMax="47" xr10:uidLastSave="{4BAE125B-DECD-4043-97E8-032343D1D887}"/>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J6" i="6"/>
  <c r="J7" i="6"/>
  <c r="J8" i="6"/>
  <c r="J9" i="6"/>
  <c r="J10" i="6"/>
  <c r="J11"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<sst xmlns="http://schemas.openxmlformats.org/spreadsheetml/2006/main" count="179034" uniqueCount="39109">
  <si>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</si>
  <si>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</si>
  <si>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</si>
  <si>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</si>
  <si>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</si>
  <si>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</si>
  <si>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</si>
  <si>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</si>
  <si>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</si>
  <si>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</si>
  <si>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</si>
  <si>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</si>
  <si>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</si>
  <si>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</si>
  <si>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</si>
  <si>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</si>
  <si>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</si>
  <si>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</si>
  <si>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</si>
  <si>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</si>
  <si>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</si>
  <si>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</si>
  <si>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</si>
  <si>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</si>
  <si>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</si>
  <si>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</si>
  <si>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</si>
  <si>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</si>
  <si>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</si>
  <si>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</si>
  <si>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</si>
  <si>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</si>
  <si>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</si>
  <si>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</si>
  <si>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</si>
  <si>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</si>
  <si>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</si>
  <si>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</si>
  <si>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</si>
  <si>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</si>
  <si>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</si>
  <si>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</si>
  <si>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</si>
  <si>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</si>
  <si>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</si>
  <si>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</si>
  <si>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</si>
  <si>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</si>
  <si>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</si>
  <si>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</si>
  <si>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</si>
  <si>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</si>
  <si>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</si>
  <si>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</si>
  <si>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</si>
  <si>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</si>
  <si>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</si>
  <si>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</si>
  <si>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</si>
  <si>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</si>
  <si>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</si>
  <si>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</si>
  <si>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</si>
  <si>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</si>
  <si>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</si>
  <si>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</si>
  <si>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</si>
  <si>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</si>
  <si>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</si>
  <si>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</si>
  <si>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</si>
  <si>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</si>
  <si>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</si>
  <si>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</si>
  <si>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</si>
  <si>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</si>
  <si>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</si>
  <si>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</si>
  <si>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</si>
  <si>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</si>
  <si>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</si>
  <si>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</si>
  <si>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</si>
  <si>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</si>
  <si>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</si>
  <si>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</si>
  <si>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</si>
  <si>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</si>
  <si>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</si>
  <si>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</si>
  <si>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</si>
  <si>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</si>
  <si>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</si>
  <si>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</si>
  <si>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</si>
  <si>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</si>
  <si>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</si>
  <si>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</si>
  <si>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</si>
  <si>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</si>
  <si>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</si>
  <si>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</si>
  <si>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</si>
  <si>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</si>
  <si>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</si>
  <si>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</si>
  <si>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</si>
  <si>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</si>
  <si>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</si>
  <si>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</si>
  <si>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</si>
  <si>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</si>
  <si>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</si>
  <si>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</si>
  <si>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</si>
  <si>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</si>
  <si>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</si>
  <si>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</si>
  <si>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</si>
  <si>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</si>
  <si>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</si>
  <si>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</si>
  <si>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</si>
  <si>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</si>
  <si>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</si>
  <si>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</si>
  <si>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</si>
  <si>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</si>
  <si>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</si>
  <si>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</si>
  <si>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</si>
  <si>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</si>
  <si>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</si>
  <si>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</si>
  <si>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</si>
  <si>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</si>
  <si>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</si>
  <si>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</si>
  <si>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</si>
  <si>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</si>
  <si>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</si>
  <si>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</si>
  <si>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</si>
  <si>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</si>
  <si>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</si>
  <si>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</si>
  <si>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</si>
  <si>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</si>
  <si>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</si>
  <si>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</si>
  <si>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</si>
  <si>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</si>
  <si>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</si>
  <si>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</si>
  <si>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</si>
  <si>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</si>
  <si>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</si>
  <si>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</si>
  <si>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</si>
  <si>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</si>
  <si>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</si>
  <si>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</si>
  <si>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</si>
  <si>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</si>
  <si>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</si>
  <si>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</si>
  <si>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</si>
  <si>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</si>
  <si>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</si>
  <si>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</si>
  <si>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</si>
  <si>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</si>
  <si>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</si>
  <si>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</si>
  <si>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</si>
  <si>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</si>
  <si>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</si>
  <si>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</si>
  <si>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</si>
  <si>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</si>
  <si>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</si>
  <si>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</si>
  <si>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</si>
  <si>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</si>
  <si>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</si>
  <si>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</si>
  <si>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</si>
  <si>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</si>
  <si>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</si>
  <si>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</si>
  <si>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</si>
  <si>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</si>
  <si>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</si>
  <si>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</si>
  <si>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</si>
  <si>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</si>
  <si>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</si>
  <si>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</si>
  <si>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</si>
  <si>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</si>
  <si>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</si>
  <si>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</si>
  <si>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</si>
  <si>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</si>
  <si>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</si>
  <si>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</si>
  <si>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</si>
  <si>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</si>
  <si>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</si>
  <si>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</si>
  <si>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</si>
  <si>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</si>
  <si>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</si>
  <si>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</si>
  <si>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</si>
  <si>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</si>
  <si>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</si>
  <si>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</si>
  <si>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</si>
  <si>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</si>
  <si>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</si>
  <si>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</si>
  <si>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</si>
  <si>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</si>
  <si>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</si>
  <si>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</si>
  <si>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</si>
  <si>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</si>
  <si>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</si>
  <si>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</si>
  <si>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</si>
  <si>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</si>
  <si>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</si>
  <si>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</si>
  <si>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</si>
  <si>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</si>
  <si>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</si>
  <si>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</si>
  <si>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</si>
  <si>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</si>
  <si>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</si>
  <si>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</si>
  <si>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</si>
  <si>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</si>
  <si>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</si>
  <si>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</si>
  <si>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</si>
  <si>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</si>
  <si>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</si>
  <si>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</si>
  <si>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</si>
  <si>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</si>
  <si>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</si>
  <si>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</si>
  <si>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</si>
  <si>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</si>
  <si>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</si>
  <si>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</si>
  <si>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</si>
  <si>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</si>
  <si>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</si>
  <si>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</si>
  <si>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</si>
  <si>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</si>
  <si>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</si>
  <si>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</si>
  <si>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</si>
  <si>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</si>
  <si>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</si>
  <si>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</si>
  <si>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</si>
  <si>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</si>
  <si>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</si>
  <si>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</si>
  <si>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</si>
  <si>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</si>
  <si>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</si>
  <si>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</si>
  <si>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</si>
  <si>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</si>
  <si>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</si>
  <si>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</si>
  <si>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</si>
  <si>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</si>
  <si>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</si>
  <si>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</si>
  <si>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</si>
  <si>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</si>
  <si>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</si>
  <si>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</si>
  <si>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</si>
  <si>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</si>
  <si>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</si>
  <si>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</si>
  <si>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</si>
  <si>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</si>
  <si>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</si>
  <si>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</si>
  <si>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</si>
  <si>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</si>
  <si>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</si>
  <si>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</si>
  <si>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</si>
  <si>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</si>
  <si>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</si>
  <si>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</si>
  <si>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</si>
  <si>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</si>
  <si>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</si>
  <si>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</si>
  <si>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</si>
  <si>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</si>
  <si>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</si>
  <si>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</si>
  <si>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</si>
  <si>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</si>
  <si>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</si>
  <si>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</si>
  <si>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</si>
  <si>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</si>
  <si>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</si>
  <si>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</si>
  <si>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</si>
  <si>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</si>
  <si>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</si>
  <si>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</si>
  <si>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</si>
  <si>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</si>
  <si>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</si>
  <si>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</si>
  <si>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</si>
  <si>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</si>
  <si>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</si>
  <si>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</si>
  <si>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</si>
  <si>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</si>
  <si>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</si>
  <si>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</si>
  <si>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</si>
  <si>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</si>
  <si>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</si>
  <si>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</si>
  <si>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</si>
  <si>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</si>
  <si>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</si>
  <si>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</si>
  <si>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</si>
  <si>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</si>
  <si>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</si>
  <si>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</si>
  <si>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</si>
  <si>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</si>
  <si>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</si>
  <si>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</si>
  <si>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</si>
  <si>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</si>
  <si>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</si>
  <si>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</si>
  <si>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</si>
  <si>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</si>
  <si>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</si>
  <si>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</si>
  <si>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</si>
  <si>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</si>
  <si>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</si>
  <si>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</si>
  <si>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</si>
  <si>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</si>
  <si>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</si>
  <si>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</si>
  <si>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</si>
  <si>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</si>
  <si>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</si>
  <si>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</si>
  <si>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</si>
  <si>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</si>
  <si>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</si>
  <si>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</si>
  <si>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</si>
  <si>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</si>
  <si>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</si>
  <si>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</si>
  <si>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</si>
  <si>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</si>
  <si>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</si>
  <si>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</si>
  <si>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</si>
  <si>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</si>
  <si>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</si>
  <si>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</si>
  <si>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</si>
  <si>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</si>
  <si>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</si>
  <si>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</si>
  <si>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</si>
  <si>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</si>
  <si>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</si>
  <si>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</si>
  <si>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</si>
  <si>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</si>
  <si>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</si>
  <si>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</si>
  <si>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</si>
  <si>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</si>
  <si>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</si>
  <si>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</si>
  <si>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</si>
  <si>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</si>
  <si>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</si>
  <si>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</si>
  <si>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</si>
  <si>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</si>
  <si>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</si>
  <si>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</si>
  <si>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</si>
  <si>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</si>
  <si>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</si>
  <si>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</si>
  <si>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</si>
  <si>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</si>
  <si>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</si>
  <si>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</si>
  <si>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</si>
  <si>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</si>
  <si>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</si>
  <si>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</si>
  <si>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</si>
  <si>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</si>
  <si>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</si>
  <si>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</si>
  <si>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</si>
  <si>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</si>
  <si>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</si>
  <si>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</si>
  <si>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</si>
  <si>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</si>
  <si>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</si>
  <si>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</si>
  <si>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</si>
  <si>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</si>
  <si>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</si>
  <si>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</si>
  <si>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</si>
  <si>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</si>
  <si>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</si>
  <si>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</si>
  <si>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</si>
  <si>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</si>
  <si>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</si>
  <si>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</si>
  <si>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</si>
  <si>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</si>
  <si>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</si>
  <si>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</si>
  <si>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</si>
  <si>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</si>
  <si>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</si>
  <si>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</si>
  <si>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</si>
  <si>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</si>
  <si>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</si>
  <si>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</si>
  <si>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</si>
  <si>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</si>
  <si>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</si>
  <si>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</si>
  <si>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</si>
  <si>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</si>
  <si>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</si>
  <si>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</si>
  <si>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</si>
  <si>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</si>
  <si>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</si>
  <si>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</si>
  <si>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</si>
  <si>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</si>
  <si>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</si>
  <si>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</si>
  <si>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</si>
  <si>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</si>
  <si>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</si>
  <si>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</si>
  <si>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</si>
  <si>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</si>
  <si>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</si>
  <si>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</si>
  <si>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</si>
  <si>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</si>
  <si>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</si>
  <si>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</si>
  <si>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</si>
  <si>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</si>
  <si>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</si>
  <si>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</si>
  <si>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</si>
  <si>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</si>
  <si>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</si>
  <si>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</si>
  <si>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</si>
  <si>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</si>
  <si>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</si>
  <si>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</si>
  <si>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</si>
  <si>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</si>
  <si>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</si>
  <si>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</si>
  <si>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</si>
  <si>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</si>
  <si>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</si>
  <si>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</si>
  <si>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</si>
  <si>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</si>
  <si>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</si>
  <si>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</si>
  <si>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</si>
  <si>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</si>
  <si>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</si>
  <si>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</si>
  <si>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</si>
  <si>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</si>
  <si>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</si>
  <si>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</si>
  <si>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</si>
  <si>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</si>
  <si>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</si>
  <si>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</si>
  <si>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</si>
  <si>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</si>
  <si>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</si>
  <si>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</si>
  <si>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</si>
  <si>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</si>
  <si>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</si>
  <si>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</si>
  <si>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</si>
  <si>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</si>
  <si>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</si>
  <si>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</si>
  <si>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</si>
  <si>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</si>
  <si>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</si>
  <si>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</si>
  <si>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</si>
  <si>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</si>
  <si>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</si>
  <si>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</si>
  <si>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</si>
  <si>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</si>
  <si>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</si>
  <si>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</si>
  <si>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</si>
  <si>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</si>
  <si>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</si>
  <si>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</si>
  <si>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</si>
  <si>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</si>
  <si>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</si>
  <si>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</si>
  <si>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</si>
  <si>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</si>
  <si>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</si>
  <si>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</si>
  <si>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</si>
  <si>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</si>
  <si>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</si>
  <si>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</si>
  <si>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</si>
  <si>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</si>
  <si>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</si>
  <si>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</si>
  <si>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</si>
  <si>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</si>
  <si>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</si>
  <si>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</si>
  <si>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</si>
  <si>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</si>
  <si>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</si>
  <si>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</si>
  <si>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</si>
  <si>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</si>
  <si>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</si>
  <si>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</si>
  <si>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</si>
  <si>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</si>
  <si>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</si>
  <si>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</si>
  <si>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</si>
  <si>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</si>
  <si>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</si>
  <si>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</si>
  <si>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</si>
  <si>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</si>
  <si>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</si>
  <si>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</si>
  <si>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</si>
  <si>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</si>
  <si>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</si>
  <si>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</si>
  <si>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</si>
  <si>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</si>
  <si>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</si>
  <si>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</si>
  <si>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</si>
  <si>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</si>
  <si>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</si>
  <si>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</si>
  <si>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</si>
  <si>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</si>
  <si>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</si>
  <si>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</si>
  <si>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</si>
  <si>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</si>
  <si>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</si>
  <si>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</si>
  <si>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</si>
  <si>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</si>
  <si>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</si>
  <si>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</si>
  <si>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</si>
  <si>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</si>
  <si>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</si>
  <si>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</si>
  <si>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</si>
  <si>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</si>
  <si>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</si>
  <si>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</si>
  <si>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</si>
  <si>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</si>
  <si>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</si>
  <si>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</si>
  <si>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</si>
  <si>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</si>
  <si>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</si>
  <si>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</si>
  <si>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</si>
  <si>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</si>
  <si>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</si>
  <si>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</si>
  <si>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</si>
  <si>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</si>
  <si>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</si>
  <si>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</si>
  <si>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</si>
  <si>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</si>
  <si>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</si>
  <si>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</si>
  <si>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</si>
  <si>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</si>
  <si>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</si>
  <si>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</si>
  <si>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</si>
  <si>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</si>
  <si>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</si>
  <si>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</si>
  <si>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</si>
  <si>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</si>
  <si>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</si>
  <si>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</si>
  <si>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</si>
  <si>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</si>
  <si>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</si>
  <si>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</si>
  <si>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</si>
  <si>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</si>
  <si>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</si>
  <si>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</si>
  <si>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</si>
  <si>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</si>
  <si>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</si>
  <si>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</si>
  <si>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</si>
  <si>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</si>
  <si>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</si>
  <si>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</si>
  <si>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</si>
  <si>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</si>
  <si>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</si>
  <si>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</si>
  <si>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</si>
  <si>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</si>
  <si>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</si>
  <si>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</si>
  <si>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</si>
  <si>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</si>
  <si>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</si>
  <si>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</si>
  <si>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</si>
  <si>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</si>
  <si>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</si>
  <si>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</si>
  <si>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</si>
  <si>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</si>
  <si>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</si>
  <si>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</si>
  <si>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</si>
  <si>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</si>
  <si>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</si>
  <si>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</si>
  <si>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</si>
  <si>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</si>
  <si>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</si>
  <si>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</si>
  <si>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</si>
  <si>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</si>
  <si>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</si>
  <si>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</si>
  <si>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</si>
  <si>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</si>
  <si>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</si>
  <si>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</si>
  <si>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</si>
  <si>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</si>
  <si>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</si>
  <si>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</si>
  <si>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</si>
  <si>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</si>
  <si>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</si>
  <si>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</si>
  <si>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</si>
  <si>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</si>
  <si>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</si>
  <si>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</si>
  <si>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</si>
  <si>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</si>
  <si>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</si>
  <si>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</si>
  <si>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</si>
  <si>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</si>
  <si>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</si>
  <si>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</si>
  <si>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</si>
  <si>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</si>
  <si>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</si>
  <si>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</si>
  <si>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</si>
  <si>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</si>
  <si>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</si>
  <si>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</si>
  <si>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</si>
  <si>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</si>
  <si>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</si>
  <si>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</si>
  <si>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</si>
  <si>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</si>
  <si>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</si>
  <si>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</si>
  <si>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</si>
  <si>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</si>
  <si>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</si>
  <si>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</si>
  <si>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</si>
  <si>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</si>
  <si>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</si>
  <si>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</si>
  <si>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</si>
  <si>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</si>
  <si>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</si>
  <si>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</si>
  <si>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</si>
  <si>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</si>
  <si>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</si>
  <si>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</si>
  <si>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</si>
  <si>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</si>
  <si>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</si>
  <si>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</si>
  <si>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</si>
  <si>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</si>
  <si>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</si>
  <si>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</si>
  <si>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</si>
  <si>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</si>
  <si>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</si>
  <si>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</si>
  <si>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</si>
  <si>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</si>
  <si>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</si>
  <si>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</si>
  <si>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</si>
  <si>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</si>
  <si>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</si>
  <si>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</si>
  <si>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</si>
  <si>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</si>
  <si>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</si>
  <si>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</si>
  <si>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</si>
  <si>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</si>
  <si>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</si>
  <si>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</si>
  <si>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</si>
  <si>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</si>
  <si>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</si>
  <si>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</si>
  <si>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</si>
  <si>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</si>
  <si>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</si>
  <si>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</si>
  <si>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</si>
  <si>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</si>
  <si>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</si>
  <si>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</si>
  <si>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</si>
  <si>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</si>
  <si>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</si>
  <si>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</si>
  <si>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</si>
  <si>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</si>
  <si>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</si>
  <si>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</si>
  <si>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</si>
  <si>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</si>
  <si>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</si>
  <si>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</si>
  <si>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</si>
  <si>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</si>
  <si>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</si>
  <si>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</si>
  <si>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</si>
  <si>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</si>
  <si>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</si>
  <si>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</si>
  <si>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</si>
  <si>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</si>
  <si>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</si>
  <si>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</si>
  <si>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</si>
  <si>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</si>
  <si>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</si>
  <si>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</si>
  <si>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</si>
  <si>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</si>
  <si>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</si>
  <si>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</si>
  <si>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</si>
  <si>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</si>
  <si>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</si>
  <si>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</si>
  <si>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</si>
  <si>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</si>
  <si>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</si>
  <si>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</si>
  <si>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</si>
  <si>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</si>
  <si>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</si>
  <si>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</si>
  <si>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</si>
  <si>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</si>
  <si>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</si>
  <si>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</si>
  <si>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</si>
  <si>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</si>
  <si>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</si>
  <si>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</si>
  <si>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</si>
  <si>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</si>
  <si>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</si>
  <si>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</si>
  <si>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</si>
  <si>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</si>
  <si>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</si>
  <si>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</si>
  <si>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</si>
  <si>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</si>
  <si>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</si>
  <si>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</si>
  <si>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</si>
  <si>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</si>
  <si>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</si>
  <si>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</si>
  <si>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</si>
  <si>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</si>
  <si>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</si>
  <si>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</si>
  <si>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</si>
  <si>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</si>
  <si>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</si>
  <si>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</si>
  <si>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</si>
  <si>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</si>
  <si>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</si>
  <si>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</si>
  <si>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</si>
  <si>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</si>
  <si>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</si>
  <si>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</si>
  <si>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</si>
  <si>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</si>
  <si>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</si>
  <si>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</si>
  <si>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</si>
  <si>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</si>
  <si>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</si>
  <si>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</si>
  <si>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</si>
  <si>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</si>
  <si>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</si>
  <si>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</si>
  <si>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</si>
  <si>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</si>
  <si>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</si>
  <si>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</si>
  <si>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</si>
  <si>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</si>
  <si>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</si>
  <si>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</si>
  <si>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</si>
  <si>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</si>
  <si>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</si>
  <si>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</si>
  <si>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</si>
  <si>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</si>
  <si>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</si>
  <si>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</si>
  <si>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</si>
  <si>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</si>
  <si>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</si>
  <si>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</si>
  <si>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</si>
  <si>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</si>
  <si>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</si>
  <si>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</si>
  <si>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</si>
  <si>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</si>
  <si>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</si>
  <si>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</si>
  <si>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</si>
  <si>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</si>
  <si>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</si>
  <si>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</si>
  <si>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</si>
  <si>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</si>
  <si>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</si>
  <si>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</si>
  <si>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</si>
  <si>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</si>
  <si>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</si>
  <si>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</si>
  <si>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</si>
  <si>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</si>
  <si>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</si>
  <si>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</si>
  <si>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</si>
  <si>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</si>
  <si>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</si>
  <si>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</si>
  <si>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</si>
  <si>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</si>
  <si>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</si>
  <si>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</si>
  <si>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</si>
  <si>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</si>
  <si>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</si>
  <si>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</si>
  <si>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</si>
  <si>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</si>
  <si>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</si>
  <si>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</si>
  <si>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</si>
  <si>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</si>
  <si>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</si>
  <si>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</si>
  <si>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</si>
  <si>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</si>
  <si>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</si>
  <si>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</si>
  <si>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</si>
  <si>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</si>
  <si>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</si>
  <si>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</si>
  <si>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</si>
  <si>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</si>
  <si>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</si>
  <si>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</si>
  <si>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</si>
  <si>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</si>
  <si>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</si>
  <si>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</si>
  <si>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</si>
  <si>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</si>
  <si>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</si>
  <si>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</si>
  <si>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</si>
  <si>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</si>
  <si>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</si>
  <si>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</si>
  <si>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</si>
  <si>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</si>
  <si>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</si>
  <si>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</si>
  <si>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</si>
  <si>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</si>
  <si>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</si>
  <si>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</si>
  <si>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</si>
  <si>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</si>
  <si>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</si>
  <si>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</si>
  <si>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</si>
  <si>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</si>
  <si>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</si>
  <si>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</si>
  <si>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</si>
  <si>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</si>
  <si>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</si>
  <si>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</si>
  <si>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</si>
  <si>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</si>
  <si>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</si>
  <si>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</si>
  <si>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</si>
  <si>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</si>
  <si>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</si>
  <si>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</si>
  <si>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</si>
  <si>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</si>
  <si>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</si>
  <si>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</si>
  <si>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</si>
  <si>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</si>
  <si>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</si>
  <si>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</si>
  <si>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</si>
  <si>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</si>
  <si>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</si>
  <si>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</si>
  <si>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</si>
  <si>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</si>
  <si>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</si>
  <si>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</si>
  <si>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</si>
  <si>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</si>
  <si>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</si>
  <si>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</si>
  <si>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</si>
  <si>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</si>
  <si>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</si>
  <si>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</si>
  <si>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</si>
  <si>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</si>
  <si>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</si>
  <si>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</si>
  <si>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</si>
  <si>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</si>
  <si>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</si>
  <si>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</si>
  <si>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</si>
  <si>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</si>
  <si>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</si>
  <si>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</si>
  <si>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</si>
  <si>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</si>
  <si>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</si>
  <si>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</si>
  <si>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</si>
  <si>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</si>
  <si>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</si>
  <si>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</si>
  <si>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</si>
  <si>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</si>
  <si>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</si>
  <si>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</si>
  <si>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</si>
  <si>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</si>
  <si>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</si>
  <si>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</si>
  <si>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</si>
  <si>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</si>
  <si>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</si>
  <si>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</si>
  <si>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</si>
  <si>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</si>
  <si>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</si>
  <si>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</si>
  <si>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</si>
  <si>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</si>
  <si>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</si>
  <si>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</si>
  <si>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</si>
  <si>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</si>
  <si>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</si>
  <si>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</si>
  <si>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</si>
  <si>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</si>
  <si>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</si>
  <si>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</si>
  <si>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</si>
  <si>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</si>
  <si>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</si>
  <si>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</si>
  <si>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</si>
  <si>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</si>
  <si>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</si>
  <si>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</si>
  <si>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</si>
  <si>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</si>
  <si>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</si>
  <si>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</si>
  <si>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</si>
  <si>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</si>
  <si>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</si>
  <si>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</si>
  <si>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</si>
  <si>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</si>
  <si>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</si>
  <si>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</si>
  <si>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</si>
  <si>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</si>
  <si>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</si>
  <si>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</si>
  <si>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</si>
  <si>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</si>
  <si>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</si>
  <si>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</si>
  <si>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</si>
  <si>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</si>
  <si>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</si>
  <si>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</si>
  <si>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</si>
  <si>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</si>
  <si>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</si>
  <si>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</si>
  <si>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</si>
  <si>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</si>
  <si>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</si>
  <si>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</si>
  <si>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</si>
  <si>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</si>
  <si>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</si>
  <si>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</si>
  <si>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</si>
  <si>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</si>
  <si>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</si>
  <si>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</si>
  <si>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</si>
  <si>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</si>
  <si>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</si>
  <si>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</si>
  <si>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</si>
  <si>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</si>
  <si>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</si>
  <si>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</si>
  <si>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</si>
  <si>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</si>
  <si>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</si>
  <si>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</si>
  <si>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</si>
  <si>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</si>
  <si>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</si>
  <si>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</si>
  <si>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</si>
  <si>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</si>
  <si>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</si>
  <si>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</si>
  <si>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</si>
  <si>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</si>
  <si>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</si>
  <si>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</si>
  <si>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</si>
  <si>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</si>
  <si>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</si>
  <si>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</si>
  <si>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</si>
  <si>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</si>
  <si>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</si>
  <si>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</si>
  <si>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</si>
  <si>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</si>
  <si>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</si>
  <si>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</si>
  <si>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</si>
  <si>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</si>
  <si>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</si>
  <si>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</si>
  <si>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</si>
  <si>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</si>
  <si>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</si>
  <si>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</si>
  <si>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</si>
  <si>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</si>
  <si>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</si>
  <si>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</si>
  <si>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</si>
  <si>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</si>
  <si>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</si>
  <si>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</si>
  <si>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</si>
  <si>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</si>
  <si>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</si>
  <si>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</si>
  <si>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</si>
  <si>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</si>
  <si>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</si>
  <si>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</si>
  <si>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</si>
  <si>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</si>
  <si>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</si>
  <si>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</si>
  <si>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</si>
  <si>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</si>
  <si>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</si>
  <si>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</si>
  <si>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</si>
  <si>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</si>
  <si>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</si>
  <si>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</si>
  <si>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</si>
  <si>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</si>
  <si>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</si>
  <si>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</si>
  <si>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</si>
  <si>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</si>
  <si>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</si>
  <si>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</si>
  <si>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</si>
  <si>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</si>
  <si>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</si>
  <si>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</si>
  <si>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</si>
  <si>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</si>
  <si>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</si>
  <si>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</si>
  <si>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</si>
  <si>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</si>
  <si>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</si>
  <si>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</si>
  <si>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</si>
  <si>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</si>
  <si>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</si>
  <si>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</si>
  <si>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</si>
  <si>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</si>
  <si>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</si>
  <si>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</si>
  <si>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</si>
  <si>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</si>
  <si>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</si>
  <si>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</si>
  <si>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</si>
  <si>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</si>
  <si>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</si>
  <si>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</si>
  <si>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</si>
  <si>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</si>
  <si>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</si>
  <si>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</si>
  <si>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</si>
  <si>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</si>
  <si>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</si>
  <si>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</si>
  <si>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</si>
  <si>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</si>
  <si>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</si>
  <si>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</si>
  <si>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</si>
  <si>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</si>
  <si>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</si>
  <si>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</si>
  <si>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</si>
  <si>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</si>
  <si>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</si>
  <si>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</si>
  <si>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</si>
  <si>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</si>
  <si>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</si>
  <si>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</si>
  <si>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</si>
  <si>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</si>
  <si>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</si>
  <si>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</si>
  <si>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</si>
  <si>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</si>
  <si>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</si>
  <si>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</si>
  <si>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</si>
  <si>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</si>
  <si>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</si>
  <si>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</si>
  <si>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</si>
  <si>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</si>
  <si>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</si>
  <si>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</si>
  <si>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</si>
  <si>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</si>
  <si>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</si>
  <si>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</si>
  <si>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</si>
  <si>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</si>
  <si>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</si>
  <si>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</si>
  <si>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</si>
  <si>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</si>
  <si>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</si>
  <si>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</si>
  <si>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</si>
  <si>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</si>
  <si>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</si>
  <si>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</si>
  <si>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</si>
  <si>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</si>
  <si>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</si>
  <si>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</si>
  <si>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</si>
  <si>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</si>
  <si>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</si>
  <si>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</si>
  <si>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</si>
  <si>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</si>
  <si>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</si>
  <si>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</si>
  <si>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</si>
  <si>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</si>
  <si>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</si>
  <si>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</si>
  <si>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</si>
  <si>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</si>
  <si>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</si>
  <si>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</si>
  <si>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</si>
  <si>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</si>
  <si>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</si>
  <si>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</si>
  <si>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</si>
  <si>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</si>
  <si>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</si>
  <si>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</si>
  <si>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</si>
  <si>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</si>
  <si>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</si>
  <si>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</si>
  <si>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</si>
  <si>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</si>
  <si>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</si>
  <si>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</si>
  <si>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</si>
  <si>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</si>
  <si>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</si>
  <si>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</si>
  <si>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</si>
  <si>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</si>
  <si>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</si>
  <si>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</si>
  <si>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</si>
  <si>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</si>
  <si>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</si>
  <si>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</si>
  <si>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</si>
  <si>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</si>
  <si>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</si>
  <si>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</si>
  <si>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</si>
  <si>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</si>
  <si>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</si>
  <si>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</si>
  <si>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</si>
  <si>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</si>
  <si>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</si>
  <si>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</si>
  <si>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</si>
  <si>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</si>
  <si>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</si>
  <si>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</si>
  <si>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</si>
  <si>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</si>
  <si>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</si>
  <si>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</si>
  <si>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</si>
  <si>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</si>
  <si>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</si>
  <si>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</si>
  <si>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</si>
  <si>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</si>
  <si>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</si>
  <si>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</si>
  <si>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</si>
  <si>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</si>
  <si>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</si>
  <si>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</si>
  <si>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</si>
  <si>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</si>
  <si>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</si>
  <si>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</si>
  <si>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</si>
  <si>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</si>
  <si>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</si>
  <si>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</si>
  <si>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</si>
  <si>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</si>
  <si>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</si>
  <si>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</si>
  <si>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</si>
  <si>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</si>
  <si>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</si>
  <si>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</si>
  <si>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</si>
  <si>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</si>
  <si>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</si>
  <si>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</si>
  <si>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</si>
  <si>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</si>
  <si>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</si>
  <si>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</si>
  <si>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</si>
  <si>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</si>
  <si>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</si>
  <si>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</si>
  <si>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</si>
  <si>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</si>
  <si>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</si>
  <si>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</si>
  <si>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</si>
  <si>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</si>
  <si>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</si>
  <si>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</si>
  <si>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</si>
  <si>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</si>
  <si>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</si>
  <si>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</si>
  <si>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</si>
  <si>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</si>
  <si>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</si>
  <si>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</si>
  <si>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</si>
  <si>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</si>
  <si>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</si>
  <si>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</si>
  <si>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</si>
  <si>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</si>
  <si>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</si>
  <si>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</si>
  <si>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</si>
  <si>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</si>
  <si>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</si>
  <si>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</si>
  <si>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</si>
  <si>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</si>
  <si>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</si>
  <si>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</si>
  <si>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</si>
  <si>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</si>
  <si>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</si>
  <si>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</si>
  <si>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</si>
  <si>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</si>
  <si>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</si>
  <si>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</si>
  <si>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</si>
  <si>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</si>
  <si>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</si>
  <si>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</si>
  <si>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</si>
  <si>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</si>
  <si>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</si>
  <si>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</si>
  <si>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</si>
  <si>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</si>
  <si>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</si>
  <si>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</si>
  <si>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</si>
  <si>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</si>
  <si>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</si>
  <si>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</si>
  <si>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</si>
  <si>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</si>
  <si>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</si>
  <si>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</si>
  <si>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</si>
  <si>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</si>
  <si>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</si>
  <si>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</si>
  <si>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</si>
  <si>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</si>
  <si>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</si>
  <si>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</si>
  <si>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</si>
  <si>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</si>
  <si>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</si>
  <si>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</si>
  <si>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</si>
  <si>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</si>
  <si>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</si>
  <si>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</si>
  <si>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</si>
  <si>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</si>
  <si>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</si>
  <si>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</si>
  <si>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</si>
  <si>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</si>
  <si>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</si>
  <si>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</si>
  <si>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</si>
  <si>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</si>
  <si>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</si>
  <si>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</si>
  <si>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</si>
  <si>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</si>
  <si>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</si>
  <si>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</si>
  <si>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</si>
  <si>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</si>
  <si>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</si>
  <si>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</si>
  <si>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</si>
  <si>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</si>
  <si>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</si>
  <si>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</si>
  <si>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</si>
  <si>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</si>
  <si>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</si>
  <si>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</si>
  <si>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</si>
  <si>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</si>
  <si>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</si>
  <si>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</si>
  <si>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</si>
  <si>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</si>
  <si>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</si>
  <si>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</si>
  <si>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</si>
  <si>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</si>
  <si>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</si>
  <si>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</si>
  <si>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</si>
  <si>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</si>
  <si>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</si>
  <si>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</si>
  <si>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</si>
  <si>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</si>
  <si>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</si>
  <si>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</si>
  <si>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</si>
  <si>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</si>
  <si>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</si>
  <si>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</si>
  <si>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</si>
  <si>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</si>
  <si>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</si>
  <si>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</si>
  <si>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</si>
  <si>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</si>
  <si>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</si>
  <si>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</si>
  <si>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</si>
  <si>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</si>
  <si>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</si>
  <si>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</si>
  <si>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</si>
  <si>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</si>
  <si>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</si>
  <si>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</si>
  <si>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</si>
  <si>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</si>
  <si>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</si>
  <si>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</si>
  <si>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</si>
  <si>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</si>
  <si>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</si>
  <si>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</si>
  <si>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</si>
  <si>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</si>
  <si>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</si>
  <si>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</si>
  <si>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</si>
  <si>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</si>
  <si>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</si>
  <si>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</si>
  <si>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</si>
  <si>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</si>
  <si>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</si>
  <si>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</si>
  <si>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</si>
  <si>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</si>
  <si>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</si>
  <si>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</si>
  <si>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</si>
  <si>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</si>
  <si>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</si>
  <si>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</si>
  <si>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</si>
  <si>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</si>
  <si>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</si>
  <si>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</si>
  <si>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</si>
  <si>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</si>
  <si>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</si>
  <si>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</si>
  <si>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</si>
  <si>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</si>
  <si>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</si>
  <si>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</si>
  <si>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</si>
  <si>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</si>
  <si>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</si>
  <si>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</si>
  <si>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</si>
  <si>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</si>
  <si>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</si>
  <si>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</si>
  <si>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</si>
  <si>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</si>
  <si>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</si>
  <si>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</si>
  <si>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</si>
  <si>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</si>
  <si>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</si>
  <si>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</si>
  <si>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</si>
  <si>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</si>
  <si>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</si>
  <si>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</si>
  <si>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</si>
  <si>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</si>
  <si>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</si>
  <si>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</si>
  <si>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</si>
  <si>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</si>
  <si>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</si>
  <si>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</si>
  <si>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</si>
  <si>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</si>
  <si>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</si>
  <si>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</si>
  <si>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</si>
  <si>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</si>
  <si>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</si>
  <si>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</si>
  <si>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</si>
  <si>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</si>
  <si>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</si>
  <si>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</si>
  <si>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</si>
  <si>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</si>
  <si>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</si>
  <si>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</si>
  <si>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</si>
  <si>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</si>
  <si>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</si>
  <si>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</si>
  <si>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</si>
  <si>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</si>
  <si>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</si>
  <si>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</si>
  <si>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</si>
  <si>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</si>
  <si>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</si>
  <si>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</si>
  <si>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</si>
  <si>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</si>
  <si>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</si>
  <si>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</si>
  <si>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</si>
  <si>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</si>
  <si>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</si>
  <si>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</si>
  <si>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</si>
  <si>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</si>
  <si>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</si>
  <si>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</si>
  <si>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</si>
  <si>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</si>
  <si>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</si>
  <si>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</si>
  <si>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</si>
  <si>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</si>
  <si>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</si>
  <si>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</si>
  <si>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</si>
  <si>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</si>
  <si>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</si>
  <si>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</si>
  <si>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</si>
  <si>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</si>
  <si>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</si>
  <si>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</si>
  <si>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</si>
  <si>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</si>
  <si>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</si>
  <si>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</si>
  <si>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</si>
  <si>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</si>
  <si>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</si>
  <si>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</si>
  <si>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</si>
  <si>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</si>
  <si>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</si>
  <si>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</si>
  <si>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</si>
  <si>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</si>
  <si>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</si>
  <si>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</si>
  <si>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</si>
  <si>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</si>
  <si>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</si>
  <si>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</si>
  <si>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</si>
  <si>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</si>
  <si>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</si>
  <si>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</si>
  <si>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</si>
  <si>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</si>
  <si>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</si>
  <si>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</si>
  <si>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</si>
  <si>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</si>
  <si>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</si>
  <si>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</si>
  <si>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</si>
  <si>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</si>
  <si>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</si>
  <si>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</si>
  <si>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</si>
  <si>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</si>
  <si>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</si>
  <si>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</si>
  <si>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</si>
  <si>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</si>
  <si>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</si>
  <si>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</si>
  <si>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</si>
  <si>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</si>
  <si>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</si>
  <si>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</si>
  <si>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</si>
  <si>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</si>
  <si>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</si>
  <si>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</si>
  <si>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</si>
  <si>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</si>
  <si>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</si>
  <si>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</si>
  <si>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</si>
  <si>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</si>
  <si>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</si>
  <si>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</si>
  <si>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</si>
  <si>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</si>
  <si>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</si>
  <si>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</si>
  <si>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</si>
  <si>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</si>
  <si>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</si>
  <si>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</si>
  <si>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</si>
  <si>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</si>
  <si>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</si>
  <si>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</si>
  <si>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</si>
  <si>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</si>
  <si>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</si>
  <si>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</si>
  <si>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</si>
  <si>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</si>
  <si>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</si>
  <si>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</si>
  <si>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</si>
  <si>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</si>
  <si>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</si>
  <si>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</si>
  <si>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</si>
  <si>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</si>
  <si>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</si>
  <si>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</si>
  <si>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</si>
  <si>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</si>
  <si>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</si>
  <si>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</si>
  <si>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</si>
  <si>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</si>
  <si>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</si>
  <si>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</si>
  <si>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</si>
  <si>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</si>
  <si>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</si>
  <si>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</si>
  <si>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</si>
  <si>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</si>
  <si>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</si>
  <si>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</si>
  <si>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</si>
  <si>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</si>
  <si>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</si>
  <si>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</si>
  <si>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</si>
  <si>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</si>
  <si>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</si>
  <si>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</si>
  <si>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</si>
  <si>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</si>
  <si>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</si>
  <si>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</si>
  <si>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</si>
  <si>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</si>
  <si>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</si>
  <si>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</si>
  <si>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</si>
  <si>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</si>
  <si>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</si>
  <si>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</si>
  <si>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</si>
  <si>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</si>
  <si>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</si>
  <si>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</si>
  <si>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</si>
  <si>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</si>
  <si>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</si>
  <si>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</si>
  <si>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</si>
  <si>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</si>
  <si>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</si>
  <si>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</si>
  <si>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</si>
  <si>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</si>
  <si>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</si>
  <si>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</si>
  <si>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</si>
  <si>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</si>
  <si>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</si>
  <si>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</si>
  <si>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</si>
  <si>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</si>
  <si>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</si>
  <si>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</si>
  <si>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</si>
  <si>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</si>
  <si>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</si>
  <si>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</si>
  <si>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</si>
  <si>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</si>
  <si>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</si>
  <si>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</si>
  <si>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</si>
  <si>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</si>
  <si>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</si>
  <si>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</si>
  <si>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</si>
  <si>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</si>
  <si>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</si>
  <si>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</si>
  <si>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</si>
  <si>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</si>
  <si>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</si>
  <si>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</si>
  <si>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</si>
  <si>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</si>
  <si>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</si>
  <si>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</si>
  <si>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</si>
  <si>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</si>
  <si>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</si>
  <si>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</si>
  <si>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</si>
  <si>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</si>
  <si>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</si>
  <si>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</si>
  <si>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</si>
  <si>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</si>
  <si>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</si>
  <si>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</si>
  <si>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</si>
  <si>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</si>
  <si>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</si>
  <si>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</si>
  <si>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</si>
  <si>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</si>
  <si>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</si>
  <si>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</si>
  <si>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</si>
  <si>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</si>
  <si>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</si>
  <si>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</si>
  <si>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</si>
  <si>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</si>
  <si>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</si>
  <si>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</si>
  <si>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</si>
  <si>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</si>
  <si>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</si>
  <si>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</si>
  <si>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</si>
  <si>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</si>
  <si>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</si>
  <si>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</si>
  <si>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</si>
  <si>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</si>
  <si>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</si>
  <si>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</si>
  <si>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</si>
  <si>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</si>
  <si>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</si>
  <si>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</si>
  <si>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</si>
  <si>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</si>
  <si>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</si>
  <si>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</si>
  <si>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</si>
  <si>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</si>
  <si>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</si>
  <si>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</si>
  <si>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</si>
  <si>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</si>
  <si>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</si>
  <si>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</si>
  <si>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</si>
  <si>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</si>
  <si>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</si>
  <si>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</si>
  <si>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</si>
  <si>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</si>
  <si>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</si>
  <si>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</si>
  <si>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</si>
  <si>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</si>
  <si>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</si>
  <si>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</si>
  <si>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</si>
  <si>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</si>
  <si>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</si>
  <si>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</si>
  <si>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</si>
  <si>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</si>
  <si>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</si>
  <si>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</si>
  <si>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</si>
  <si>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</si>
  <si>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</si>
  <si>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</si>
  <si>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</si>
  <si>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</si>
  <si>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</si>
  <si>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</si>
  <si>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</si>
  <si>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</si>
  <si>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</si>
  <si>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</si>
  <si>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</si>
  <si>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</si>
  <si>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</si>
  <si>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</si>
  <si>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</si>
  <si>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</si>
  <si>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</si>
  <si>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</si>
  <si>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</si>
  <si>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</si>
  <si>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</si>
  <si>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</si>
  <si>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</si>
  <si>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</si>
  <si>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</si>
  <si>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</si>
  <si>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</si>
  <si>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</si>
  <si>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</si>
  <si>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</si>
  <si>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</si>
  <si>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</si>
  <si>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</si>
  <si>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</si>
  <si>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</si>
  <si>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</si>
  <si>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</si>
  <si>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</si>
  <si>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</si>
  <si>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</si>
  <si>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</si>
  <si>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</si>
  <si>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</si>
  <si>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</si>
  <si>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</si>
  <si>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</si>
  <si>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</si>
  <si>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</si>
  <si>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</si>
  <si>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</si>
  <si>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</si>
  <si>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</si>
  <si>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</si>
  <si>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</si>
  <si>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</si>
  <si>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</si>
  <si>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</si>
  <si>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</si>
  <si>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</si>
  <si>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</si>
  <si>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</si>
  <si>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</si>
  <si>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</si>
  <si>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</si>
  <si>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</si>
  <si>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</si>
  <si>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</si>
  <si>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</si>
  <si>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</si>
  <si>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</si>
  <si>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</si>
  <si>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</si>
  <si>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</si>
  <si>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</si>
  <si>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</si>
  <si>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</si>
  <si>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</si>
  <si>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</si>
  <si>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</si>
  <si>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</si>
  <si>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</si>
  <si>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</si>
  <si>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</si>
  <si>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</si>
  <si>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</si>
  <si>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</si>
  <si>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</si>
  <si>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</si>
  <si>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</si>
  <si>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</si>
  <si>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</si>
  <si>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</si>
  <si>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</si>
  <si>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</si>
  <si>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</si>
  <si>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</si>
  <si>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</si>
  <si>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</si>
  <si>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</si>
  <si>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</si>
  <si>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</si>
  <si>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</si>
  <si>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</si>
  <si>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</si>
  <si>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</si>
  <si>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</si>
  <si>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</si>
  <si>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</si>
  <si>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</si>
  <si>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</si>
  <si>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</si>
  <si>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</si>
  <si>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</si>
  <si>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</si>
  <si>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</si>
  <si>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</si>
  <si>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</si>
  <si>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</si>
  <si>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</si>
  <si>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</si>
  <si>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</si>
  <si>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</si>
  <si>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</si>
  <si>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</si>
  <si>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</si>
  <si>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</si>
  <si>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</si>
  <si>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</si>
  <si>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</si>
  <si>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</si>
  <si>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</si>
  <si>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</si>
  <si>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</si>
  <si>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</si>
  <si>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</si>
  <si>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</si>
  <si>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</si>
  <si>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</si>
  <si>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</si>
  <si>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</si>
  <si>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</si>
  <si>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</si>
  <si>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</si>
  <si>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</si>
  <si>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</si>
  <si>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</si>
  <si>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</si>
  <si>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</si>
  <si>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</si>
  <si>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</si>
  <si>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</si>
  <si>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</si>
  <si>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</si>
  <si>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</si>
  <si>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</si>
  <si>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</si>
  <si>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</si>
  <si>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</si>
  <si>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</si>
  <si>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</si>
  <si>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</si>
  <si>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</si>
  <si>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</si>
  <si>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</si>
  <si>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</si>
  <si>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</si>
  <si>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</si>
  <si>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</si>
  <si>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</si>
  <si>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</si>
  <si>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</si>
  <si>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</si>
  <si>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</si>
  <si>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</si>
  <si>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</si>
  <si>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</si>
  <si>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</si>
  <si>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</si>
  <si>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</si>
  <si>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</si>
  <si>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</si>
  <si>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</si>
  <si>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</si>
  <si>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</si>
  <si>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</si>
  <si>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</si>
  <si>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</si>
  <si>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</si>
  <si>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</si>
  <si>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</si>
  <si>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</si>
  <si>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</si>
  <si>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</si>
  <si>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</si>
  <si>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</si>
  <si>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</si>
  <si>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</si>
  <si>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</si>
  <si>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</si>
  <si>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</si>
  <si>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</si>
  <si>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</si>
  <si>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</si>
  <si>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</si>
  <si>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</si>
  <si>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</si>
  <si>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</si>
  <si>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</si>
  <si>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</si>
  <si>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</si>
  <si>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</si>
  <si>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</si>
  <si>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</si>
  <si>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</si>
  <si>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</si>
  <si>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</si>
  <si>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</si>
  <si>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</si>
  <si>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</si>
  <si>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</si>
  <si>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</si>
  <si>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</si>
  <si>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</si>
  <si>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</si>
  <si>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</si>
  <si>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</si>
  <si>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</si>
  <si>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</si>
  <si>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</si>
  <si>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</si>
  <si>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</si>
  <si>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</si>
  <si>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</si>
  <si>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</si>
  <si>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</si>
  <si>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</si>
  <si>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</si>
  <si>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</si>
  <si>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</si>
  <si>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</si>
  <si>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</si>
  <si>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</si>
  <si>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</si>
  <si>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</si>
  <si>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</si>
  <si>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</si>
  <si>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</si>
  <si>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</si>
  <si>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</si>
  <si>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</si>
  <si>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</si>
  <si>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</si>
  <si>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</si>
  <si>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</si>
  <si>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</si>
  <si>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</si>
  <si>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</si>
  <si>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</si>
  <si>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</si>
  <si>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</si>
  <si>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</si>
  <si>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</si>
  <si>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</si>
  <si>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</si>
  <si>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</si>
  <si>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</si>
  <si>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</si>
  <si>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</si>
  <si>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</si>
  <si>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</si>
  <si>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</si>
  <si>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</si>
  <si>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</si>
  <si>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</si>
  <si>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</si>
  <si>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</si>
  <si>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</si>
  <si>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</si>
  <si>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</si>
  <si>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</si>
  <si>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</si>
  <si>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</si>
  <si>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</si>
  <si>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</si>
  <si>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</si>
  <si>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</si>
  <si>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</si>
  <si>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</si>
  <si>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</si>
  <si>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</si>
  <si>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</si>
  <si>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</si>
  <si>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</si>
  <si>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</si>
  <si>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</si>
  <si>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</si>
  <si>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</si>
  <si>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</si>
  <si>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</si>
  <si>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</si>
  <si>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</si>
  <si>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</si>
  <si>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</si>
  <si>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</si>
  <si>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</si>
  <si>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</si>
  <si>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</si>
  <si>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</si>
  <si>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</si>
  <si>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</si>
  <si>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</si>
  <si>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</si>
  <si>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</si>
  <si>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</si>
  <si>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</si>
  <si>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</si>
  <si>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</si>
  <si>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</si>
  <si>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</si>
  <si>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</si>
  <si>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</si>
  <si>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</si>
  <si>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</si>
  <si>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</si>
  <si>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</si>
  <si>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</si>
  <si>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</si>
  <si>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</si>
  <si>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</si>
  <si>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</si>
  <si>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</si>
  <si>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</si>
  <si>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</si>
  <si>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</si>
  <si>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</si>
  <si>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</si>
  <si>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</si>
  <si>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</si>
  <si>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</si>
  <si>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</si>
  <si>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</si>
  <si>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</si>
  <si>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</si>
  <si>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</si>
  <si>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</si>
  <si>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</si>
  <si>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</si>
  <si>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</si>
  <si>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</si>
  <si>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</si>
  <si>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</si>
  <si>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</si>
  <si>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</si>
  <si>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</si>
  <si>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</si>
  <si>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</si>
  <si>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</si>
  <si>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</si>
  <si>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</si>
  <si>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</si>
  <si>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</si>
  <si>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</si>
  <si>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</si>
  <si>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</si>
  <si>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</si>
  <si>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</si>
  <si>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</si>
  <si>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</si>
  <si>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</si>
  <si>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</si>
  <si>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</si>
  <si>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</si>
  <si>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</si>
  <si>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</si>
  <si>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</si>
  <si>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</si>
  <si>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</si>
  <si>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</si>
  <si>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</si>
  <si>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</si>
  <si>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</si>
  <si>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</si>
  <si>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</si>
  <si>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</si>
  <si>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</si>
  <si>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</si>
  <si>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</si>
  <si>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</si>
  <si>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</si>
  <si>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</si>
  <si>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</si>
  <si>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</si>
  <si>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</si>
  <si>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</si>
  <si>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</si>
  <si>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</si>
  <si>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</si>
  <si>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</si>
  <si>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</si>
  <si>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</si>
  <si>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</si>
  <si>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</si>
  <si>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</si>
  <si>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</si>
  <si>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</si>
  <si>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</si>
  <si>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</si>
  <si>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</si>
  <si>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</si>
  <si>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</si>
  <si>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</si>
  <si>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</si>
  <si>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</si>
  <si>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</si>
  <si>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</si>
  <si>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</si>
  <si>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</si>
  <si>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</si>
  <si>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</si>
  <si>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</si>
  <si>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</si>
  <si>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</si>
  <si>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</si>
  <si>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</si>
  <si>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</si>
  <si>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</si>
  <si>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</si>
  <si>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</si>
  <si>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</si>
  <si>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</si>
  <si>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</si>
  <si>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</si>
  <si>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</si>
  <si>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</si>
  <si>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</si>
  <si>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</si>
  <si>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</si>
  <si>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</si>
  <si>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</si>
  <si>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</si>
  <si>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</si>
  <si>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</si>
  <si>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</si>
  <si>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</si>
  <si>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</si>
  <si>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</si>
  <si>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</si>
  <si>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</si>
  <si>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</si>
  <si>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</si>
  <si>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</si>
  <si>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</si>
  <si>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</si>
  <si>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</si>
  <si>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</si>
  <si>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</si>
  <si>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</si>
  <si>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</si>
  <si>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</si>
  <si>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</si>
  <si>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</si>
  <si>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</si>
  <si>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</si>
  <si>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</si>
  <si>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</si>
  <si>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</si>
  <si>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</si>
  <si>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</si>
  <si>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</si>
  <si>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</si>
  <si>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</si>
  <si>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</si>
  <si>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</si>
  <si>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</si>
  <si>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</si>
  <si>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</si>
  <si>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</si>
  <si>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</si>
  <si>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</si>
  <si>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</si>
  <si>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</si>
  <si>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</si>
  <si>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</si>
  <si>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</si>
  <si>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</si>
  <si>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</si>
  <si>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</si>
  <si>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</si>
  <si>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</si>
  <si>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</si>
  <si>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</si>
  <si>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</si>
  <si>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</si>
  <si>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</si>
  <si>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</si>
  <si>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</si>
  <si>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</si>
  <si>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</si>
  <si>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</si>
  <si>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</si>
  <si>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</si>
  <si>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</si>
  <si>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</si>
  <si>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</si>
  <si>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</si>
  <si>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</si>
  <si>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</si>
  <si>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</si>
  <si>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</si>
  <si>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</si>
  <si>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</si>
  <si>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</si>
  <si>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</si>
  <si>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</si>
  <si>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</si>
  <si>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</si>
  <si>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</si>
  <si>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</si>
  <si>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</si>
  <si>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</si>
  <si>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</si>
  <si>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</si>
  <si>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</si>
  <si>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</si>
  <si>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</si>
  <si>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</si>
  <si>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</si>
  <si>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</si>
  <si>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</si>
  <si>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</si>
  <si>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</si>
  <si>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</si>
  <si>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</si>
  <si>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</si>
  <si>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</si>
  <si>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</si>
  <si>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</si>
  <si>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</si>
  <si>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</si>
  <si>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</si>
  <si>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</si>
  <si>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</si>
  <si>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</si>
  <si>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</si>
  <si>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</si>
  <si>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</si>
  <si>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</si>
  <si>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</si>
  <si>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</si>
  <si>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</si>
  <si>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</si>
  <si>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</si>
  <si>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</si>
  <si>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</si>
  <si>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</si>
  <si>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</si>
  <si>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</si>
  <si>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</si>
  <si>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</si>
  <si>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</si>
  <si>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</si>
  <si>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</si>
  <si>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</si>
  <si>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</si>
  <si>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</si>
  <si>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</si>
  <si>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</si>
  <si>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</si>
  <si>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</si>
  <si>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</si>
  <si>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</si>
  <si>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</si>
  <si>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</si>
  <si>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</si>
  <si>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</si>
  <si>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</si>
  <si>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</si>
  <si>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</si>
  <si>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</si>
  <si>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</si>
  <si>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</si>
  <si>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</si>
  <si>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</si>
  <si>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</si>
  <si>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</si>
  <si>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</si>
  <si>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</si>
  <si>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</si>
  <si>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</si>
  <si>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</si>
  <si>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</si>
  <si>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</si>
  <si>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</si>
  <si>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</si>
  <si>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</si>
  <si>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</si>
  <si>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</si>
  <si>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</si>
  <si>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</si>
  <si>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</si>
  <si>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</si>
  <si>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</si>
  <si>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</si>
  <si>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</si>
  <si>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</si>
  <si>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</si>
  <si>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</si>
  <si>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</si>
  <si>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</si>
  <si>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</si>
  <si>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</si>
  <si>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</si>
  <si>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</si>
  <si>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</si>
  <si>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</si>
  <si>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</si>
  <si>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</si>
  <si>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</si>
  <si>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</si>
  <si>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</si>
  <si>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</si>
  <si>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</si>
  <si>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</si>
  <si>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</si>
  <si>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</si>
  <si>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</si>
  <si>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</si>
  <si>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</si>
  <si>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</si>
  <si>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</si>
  <si>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</si>
  <si>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</si>
  <si>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</si>
  <si>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</si>
  <si>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</si>
  <si>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</si>
  <si>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</si>
  <si>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</si>
  <si>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</si>
  <si>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</si>
  <si>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</si>
  <si>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</si>
  <si>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</si>
  <si>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</si>
  <si>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</si>
  <si>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</si>
  <si>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</si>
  <si>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</si>
  <si>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</si>
  <si>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</si>
  <si>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</si>
  <si>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</si>
  <si>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</si>
  <si>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</si>
  <si>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</si>
  <si>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</si>
  <si>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</si>
  <si>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</si>
  <si>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</si>
  <si>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</si>
  <si>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</si>
  <si>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</si>
  <si>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</si>
  <si>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</si>
  <si>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</si>
  <si>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</si>
  <si>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</si>
  <si>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</si>
  <si>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</si>
  <si>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</si>
  <si>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</si>
  <si>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</si>
  <si>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</si>
  <si>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</si>
  <si>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</si>
  <si>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</si>
  <si>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</si>
  <si>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</si>
  <si>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</si>
  <si>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</si>
  <si>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</si>
  <si>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</si>
  <si>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</si>
  <si>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</si>
  <si>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</si>
  <si>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</si>
  <si>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</si>
  <si>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</si>
  <si>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</si>
  <si>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</si>
  <si>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</si>
  <si>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</si>
  <si>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</si>
  <si>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</si>
  <si>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</si>
  <si>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</si>
  <si>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</si>
  <si>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</si>
  <si>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</si>
  <si>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</si>
  <si>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</si>
  <si>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</si>
  <si>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</si>
  <si>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</si>
  <si>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</si>
  <si>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</si>
  <si>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</si>
  <si>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</si>
  <si>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</si>
  <si>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</si>
  <si>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</si>
  <si>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</si>
  <si>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</si>
  <si>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</si>
  <si>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</si>
  <si>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</si>
  <si>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</si>
  <si>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</si>
  <si>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</si>
  <si>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</si>
  <si>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</si>
  <si>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</si>
  <si>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</si>
  <si>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</si>
  <si>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</si>
  <si>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</si>
  <si>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</si>
  <si>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</si>
  <si>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</si>
  <si>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</si>
  <si>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</si>
  <si>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</si>
  <si>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</si>
  <si>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</si>
  <si>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</si>
  <si>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</si>
  <si>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</si>
  <si>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</si>
  <si>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</si>
  <si>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</si>
  <si>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</si>
  <si>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</si>
  <si>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</si>
  <si>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</si>
  <si>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</si>
  <si>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</si>
  <si>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</si>
  <si>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</si>
  <si>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</si>
  <si>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</si>
  <si>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</si>
  <si>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</si>
  <si>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</si>
  <si>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</si>
  <si>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</si>
  <si>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</si>
  <si>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</si>
  <si>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</si>
  <si>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</si>
  <si>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</si>
  <si>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</si>
  <si>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</si>
  <si>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</si>
  <si>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</si>
  <si>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</si>
  <si>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</si>
  <si>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</si>
  <si>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</si>
  <si>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</si>
  <si>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</si>
  <si>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</si>
  <si>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</si>
  <si>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</si>
  <si>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</si>
  <si>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</si>
  <si>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</si>
  <si>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</si>
  <si>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</si>
  <si>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</si>
  <si>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</si>
  <si>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</si>
  <si>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</si>
  <si>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</si>
  <si>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</si>
  <si>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</si>
  <si>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</si>
  <si>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</si>
  <si>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</si>
  <si>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</si>
  <si>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</si>
  <si>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</si>
  <si>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</si>
  <si>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</si>
  <si>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</si>
  <si>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</si>
  <si>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</si>
  <si>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</si>
  <si>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</si>
  <si>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</si>
  <si>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</si>
  <si>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</si>
  <si>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</si>
  <si>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</si>
  <si>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</si>
  <si>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</si>
  <si>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</si>
  <si>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</si>
  <si>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</si>
  <si>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</si>
  <si>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</si>
  <si>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</si>
  <si>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</si>
  <si>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</si>
  <si>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</si>
  <si>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</si>
  <si>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</si>
  <si>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</si>
  <si>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</si>
  <si>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</si>
  <si>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</si>
  <si>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</si>
  <si>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</si>
  <si>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</si>
  <si>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</si>
  <si>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</si>
  <si>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</si>
  <si>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</si>
  <si>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</si>
  <si>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</si>
  <si>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</si>
  <si>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</si>
  <si>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</si>
  <si>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</si>
  <si>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</si>
  <si>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</si>
  <si>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</si>
  <si>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</si>
  <si>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</si>
  <si>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</si>
  <si>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</si>
  <si>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</si>
  <si>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</si>
  <si>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</si>
  <si>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</si>
  <si>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</si>
  <si>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</si>
  <si>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</si>
  <si>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</si>
  <si>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</si>
  <si>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</si>
  <si>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</si>
  <si>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</si>
  <si>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</si>
  <si>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</si>
  <si>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</si>
  <si>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</si>
  <si>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</si>
  <si>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</si>
  <si>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</si>
  <si>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</si>
  <si>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</si>
  <si>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</si>
  <si>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</si>
  <si>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</si>
  <si>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</si>
  <si>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</si>
  <si>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</si>
  <si>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</si>
  <si>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</si>
  <si>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</si>
  <si>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</si>
  <si>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</si>
  <si>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</si>
  <si>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</si>
  <si>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</si>
  <si>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</si>
  <si>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</si>
  <si>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</si>
  <si>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</si>
  <si>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</si>
  <si>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</si>
  <si>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</si>
  <si>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</si>
  <si>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</si>
  <si>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</si>
  <si>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</si>
  <si>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</si>
  <si>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</si>
  <si>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</si>
  <si>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</si>
  <si>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</si>
  <si>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</si>
  <si>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</si>
  <si>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</si>
  <si>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</si>
  <si>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</si>
  <si>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</si>
  <si>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</si>
  <si>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</si>
  <si>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</si>
  <si>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</si>
  <si>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</si>
  <si>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</si>
  <si>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</si>
  <si>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</si>
  <si>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</si>
  <si>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</si>
  <si>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</si>
  <si>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</si>
  <si>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</si>
  <si>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</si>
  <si>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</si>
  <si>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</si>
  <si>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</si>
  <si>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</si>
  <si>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</si>
  <si>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</si>
  <si>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</si>
  <si>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</si>
  <si>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</si>
  <si>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</si>
  <si>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</si>
  <si>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</si>
  <si>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</si>
  <si>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</si>
  <si>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</si>
  <si>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</si>
  <si>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</si>
  <si>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</si>
  <si>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</si>
  <si>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</si>
  <si>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</si>
  <si>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</si>
  <si>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</si>
  <si>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</si>
  <si>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</si>
  <si>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</si>
  <si>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</si>
  <si>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</si>
  <si>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</si>
  <si>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</si>
  <si>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</si>
  <si>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</si>
  <si>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</si>
  <si>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</si>
  <si>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</si>
  <si>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</si>
  <si>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</si>
  <si>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</si>
  <si>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</si>
  <si>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</si>
  <si>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</si>
  <si>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</si>
  <si>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</si>
  <si>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</si>
  <si>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</si>
  <si>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</si>
  <si>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</si>
  <si>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</si>
  <si>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</si>
  <si>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</si>
  <si>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</si>
  <si>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</si>
  <si>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</si>
  <si>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</si>
  <si>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</si>
  <si>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</si>
  <si>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</si>
  <si>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</si>
  <si>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</si>
  <si>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</si>
  <si>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</si>
  <si>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</si>
  <si>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</si>
  <si>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</si>
  <si>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</si>
  <si>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</si>
  <si>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</si>
  <si>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</si>
  <si>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</si>
  <si>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</si>
  <si>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</si>
  <si>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</si>
  <si>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</si>
  <si>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</si>
  <si>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</si>
  <si>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</si>
  <si>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</si>
  <si>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</si>
  <si>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</si>
  <si>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</si>
  <si>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</si>
  <si>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</si>
  <si>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</si>
  <si>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</si>
  <si>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</si>
  <si>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</si>
  <si>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</si>
  <si>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</si>
  <si>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</si>
  <si>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</si>
  <si>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</si>
  <si>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</si>
  <si>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</si>
  <si>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</si>
  <si>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</si>
  <si>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</si>
  <si>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</si>
  <si>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</si>
  <si>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</si>
  <si>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</si>
  <si>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</si>
  <si>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</si>
  <si>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</si>
  <si>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</si>
  <si>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</si>
  <si>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</si>
  <si>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</si>
  <si>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</si>
  <si>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</si>
  <si>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</si>
  <si>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</si>
  <si>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</si>
  <si>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</si>
  <si>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</si>
  <si>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</si>
  <si>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</si>
  <si>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</si>
  <si>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</si>
  <si>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</si>
  <si>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</si>
  <si>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</si>
  <si>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</si>
  <si>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</si>
  <si>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</si>
  <si>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</si>
  <si>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</si>
  <si>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</si>
  <si>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</si>
  <si>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</si>
  <si>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</si>
  <si>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</si>
  <si>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</si>
  <si>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</si>
  <si>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</si>
  <si>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</si>
  <si>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</si>
  <si>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</si>
  <si>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</si>
  <si>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</si>
  <si>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</si>
  <si>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</si>
  <si>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</si>
  <si>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</si>
  <si>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</si>
  <si>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</si>
  <si>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</si>
  <si>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</si>
  <si>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</si>
  <si>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</si>
  <si>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</si>
  <si>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</si>
  <si>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</si>
  <si>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</si>
  <si>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</si>
  <si>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</si>
  <si>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</si>
  <si>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</si>
  <si>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</si>
  <si>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</si>
  <si>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</si>
  <si>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</si>
  <si>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</si>
  <si>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</si>
  <si>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</si>
  <si>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</si>
  <si>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</si>
  <si>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</si>
  <si>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</si>
  <si>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</si>
  <si>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</si>
  <si>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</si>
  <si>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</si>
  <si>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</si>
  <si>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</si>
  <si>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</si>
  <si>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</si>
  <si>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</si>
  <si>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</si>
  <si>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</si>
  <si>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</si>
  <si>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</si>
  <si>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</si>
  <si>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</si>
  <si>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</si>
  <si>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</si>
  <si>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</si>
  <si>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</si>
  <si>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</si>
  <si>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</si>
  <si>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</si>
  <si>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</si>
  <si>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</si>
  <si>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</si>
  <si>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</si>
  <si>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</si>
  <si>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</si>
  <si>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</si>
  <si>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</si>
  <si>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</si>
  <si>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</si>
  <si>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</si>
  <si>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</si>
  <si>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</si>
  <si>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</si>
  <si>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</si>
  <si>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</si>
  <si>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</si>
  <si>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</si>
  <si>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</si>
  <si>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</si>
  <si>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</si>
  <si>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</si>
  <si>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</si>
  <si>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</si>
  <si>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</si>
  <si>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</si>
  <si>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</si>
  <si>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</si>
  <si>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</si>
  <si>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</si>
  <si>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</si>
  <si>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</si>
  <si>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</si>
  <si>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</si>
  <si>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</si>
  <si>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</si>
  <si>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</si>
  <si>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</si>
  <si>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</si>
  <si>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</si>
  <si>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</si>
  <si>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</si>
  <si>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</si>
  <si>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</si>
  <si>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</si>
  <si>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</si>
  <si>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</si>
  <si>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</si>
  <si>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</si>
  <si>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</si>
  <si>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</si>
  <si>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</si>
  <si>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</si>
  <si>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</si>
  <si>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</si>
  <si>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</si>
  <si>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</si>
  <si>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</si>
  <si>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</si>
  <si>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</si>
  <si>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</si>
  <si>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</si>
  <si>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</si>
  <si>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</si>
  <si>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</si>
  <si>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</si>
  <si>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</si>
  <si>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</si>
  <si>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</si>
  <si>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</si>
  <si>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</si>
  <si>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</si>
  <si>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</si>
  <si>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</si>
  <si>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</si>
  <si>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</si>
  <si>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</si>
  <si>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</si>
  <si>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</si>
  <si>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</si>
  <si>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</si>
  <si>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</si>
  <si>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</si>
  <si>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</si>
  <si>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</si>
  <si>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</si>
  <si>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</si>
  <si>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</si>
  <si>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</si>
  <si>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</si>
  <si>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</si>
  <si>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</si>
  <si>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</si>
  <si>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</si>
  <si>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</si>
  <si>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</si>
  <si>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</si>
  <si>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</si>
  <si>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</si>
  <si>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</si>
  <si>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</si>
  <si>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</si>
  <si>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</si>
  <si>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</si>
  <si>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</si>
  <si>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</si>
  <si>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</si>
  <si>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</si>
  <si>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</si>
  <si>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</si>
  <si>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</si>
  <si>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</si>
  <si>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</si>
  <si>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</si>
  <si>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</si>
  <si>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</si>
  <si>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</si>
  <si>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</si>
  <si>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</si>
  <si>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</si>
  <si>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</si>
  <si>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</si>
  <si>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</si>
  <si>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</si>
  <si>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</si>
  <si>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</si>
  <si>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</si>
  <si>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</si>
  <si>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</si>
  <si>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</si>
  <si>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</si>
  <si>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</si>
  <si>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</si>
  <si>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</si>
  <si>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</si>
  <si>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</si>
  <si>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</si>
  <si>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</si>
  <si>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</si>
  <si>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</si>
  <si>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</si>
  <si>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</si>
  <si>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</si>
  <si>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</si>
  <si>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</si>
  <si>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</si>
  <si>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</si>
  <si>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</si>
  <si>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</si>
  <si>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</si>
  <si>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</si>
  <si>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</si>
  <si>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</si>
  <si>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</si>
  <si>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</si>
  <si>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</si>
  <si>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</si>
  <si>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</si>
  <si>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</si>
  <si>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</si>
  <si>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</si>
  <si>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</si>
  <si>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</si>
  <si>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</si>
  <si>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</si>
  <si>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</si>
  <si>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</si>
  <si>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</si>
  <si>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</si>
  <si>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</si>
  <si>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</si>
  <si>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</si>
  <si>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</si>
  <si>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</si>
  <si>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</si>
  <si>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</si>
  <si>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</si>
  <si>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</si>
  <si>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</si>
  <si>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</si>
  <si>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</si>
  <si>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</si>
  <si>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</si>
  <si>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</si>
  <si>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</si>
  <si>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</si>
  <si>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</si>
  <si>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</si>
  <si>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</si>
  <si>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</si>
  <si>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</si>
  <si>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</si>
  <si>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</si>
  <si>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</si>
  <si>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</si>
  <si>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</si>
  <si>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</si>
  <si>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</si>
  <si>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</si>
  <si>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</si>
  <si>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</si>
  <si>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</si>
  <si>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</si>
  <si>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</si>
  <si>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</si>
  <si>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</si>
  <si>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</si>
  <si>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</si>
  <si>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</si>
  <si>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</si>
  <si>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</si>
  <si>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</si>
  <si>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</si>
  <si>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</si>
  <si>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</si>
  <si>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</si>
  <si>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</si>
  <si>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</si>
  <si>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</si>
  <si>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</si>
  <si>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</si>
  <si>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</si>
  <si>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</si>
  <si>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</si>
  <si>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</si>
  <si>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</si>
  <si>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</si>
  <si>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</si>
  <si>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</si>
  <si>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</si>
  <si>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</si>
  <si>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</si>
  <si>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</si>
  <si>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</si>
  <si>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</si>
  <si>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</si>
  <si>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</si>
  <si>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</si>
  <si>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</si>
  <si>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</si>
  <si>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</si>
  <si>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</si>
  <si>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</si>
  <si>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</si>
  <si>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</si>
  <si>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</si>
  <si>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</si>
  <si>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</si>
  <si>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</si>
  <si>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</si>
  <si>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</si>
  <si>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</si>
  <si>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</si>
  <si>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</si>
  <si>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</si>
  <si>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</si>
  <si>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</si>
  <si>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</si>
  <si>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</si>
  <si>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</si>
  <si>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</si>
  <si>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</si>
  <si>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</si>
  <si>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</si>
  <si>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</si>
  <si>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</si>
  <si>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</si>
  <si>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</si>
  <si>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</si>
  <si>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</si>
  <si>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</si>
  <si>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</si>
  <si>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</si>
  <si>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</si>
  <si>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</si>
  <si>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</si>
  <si>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</si>
  <si>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</si>
  <si>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</si>
  <si>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</si>
  <si>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</si>
  <si>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</si>
  <si>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</si>
  <si>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</si>
  <si>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</si>
  <si>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</si>
  <si>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</si>
  <si>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</si>
  <si>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</si>
  <si>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</si>
  <si>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</si>
  <si>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</si>
  <si>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</si>
  <si>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</si>
  <si>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</si>
  <si>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</si>
  <si>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</si>
  <si>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</si>
  <si>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</si>
  <si>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</si>
  <si>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</si>
  <si>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</si>
  <si>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</si>
  <si>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</si>
  <si>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</si>
  <si>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</si>
  <si>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</si>
  <si>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</si>
  <si>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</si>
  <si>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</si>
  <si>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</si>
  <si>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</si>
  <si>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</si>
  <si>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</si>
  <si>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</si>
  <si>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</si>
  <si>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</si>
  <si>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</si>
  <si>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</si>
  <si>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</si>
  <si>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</si>
  <si>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</si>
  <si>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</si>
  <si>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</si>
  <si>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</si>
  <si>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</si>
  <si>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</si>
  <si>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</si>
  <si>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</si>
  <si>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</si>
  <si>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</si>
  <si>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</si>
  <si>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</si>
  <si>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</si>
  <si>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</si>
  <si>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</si>
  <si>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</si>
  <si>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</si>
  <si>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</si>
  <si>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</si>
  <si>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</si>
  <si>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</si>
  <si>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</si>
  <si>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</si>
  <si>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</si>
  <si>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</si>
  <si>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</si>
  <si>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</si>
  <si>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</si>
  <si>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</si>
  <si>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</si>
  <si>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</si>
  <si>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</si>
  <si>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</si>
  <si>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</si>
  <si>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</si>
  <si>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</si>
  <si>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</si>
  <si>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</si>
  <si>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</si>
  <si>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</si>
  <si>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</si>
  <si>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</si>
  <si>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</si>
  <si>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</si>
  <si>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</si>
  <si>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</si>
  <si>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</si>
  <si>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</si>
  <si>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</si>
  <si>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</si>
  <si>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</si>
  <si>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</si>
  <si>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</si>
  <si>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</si>
  <si>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</si>
  <si>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</si>
  <si>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</si>
  <si>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</si>
  <si>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</si>
  <si>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</si>
  <si>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</si>
  <si>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</si>
  <si>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</si>
  <si>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</si>
  <si>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</si>
  <si>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</si>
  <si>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</si>
  <si>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</si>
  <si>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</si>
  <si>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</si>
  <si>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</si>
  <si>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</si>
  <si>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</si>
  <si>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</si>
  <si>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</si>
  <si>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</si>
  <si>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</si>
  <si>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</si>
  <si>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</si>
  <si>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</si>
  <si>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</si>
  <si>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</si>
  <si>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</si>
  <si>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</si>
  <si>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</si>
  <si>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</si>
  <si>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</si>
  <si>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</si>
  <si>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</si>
  <si>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</si>
  <si>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</si>
  <si>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</si>
  <si>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</si>
  <si>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</si>
  <si>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</si>
  <si>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</si>
  <si>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</si>
  <si>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</si>
  <si>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</si>
  <si>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</si>
  <si>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</si>
  <si>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</si>
  <si>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</si>
  <si>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</si>
  <si>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</si>
  <si>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</si>
  <si>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</si>
  <si>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</si>
  <si>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</si>
  <si>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</si>
  <si>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</si>
  <si>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</si>
  <si>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</si>
  <si>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</si>
  <si>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</si>
  <si>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</si>
  <si>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</si>
  <si>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</si>
  <si>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</si>
  <si>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</si>
  <si>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</si>
  <si>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</si>
  <si>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</si>
  <si>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</si>
  <si>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</si>
  <si>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</si>
  <si>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</si>
  <si>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</si>
  <si>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</si>
  <si>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</si>
  <si>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</si>
  <si>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</si>
  <si>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</si>
  <si>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</si>
  <si>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</si>
  <si>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</si>
  <si>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</si>
  <si>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</si>
  <si>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</si>
  <si>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</si>
  <si>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</si>
  <si>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</si>
  <si>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</si>
  <si>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</si>
  <si>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</si>
  <si>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</si>
  <si>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</si>
  <si>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</si>
  <si>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</si>
  <si>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</si>
  <si>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</si>
  <si>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</si>
  <si>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</si>
  <si>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</si>
  <si>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</si>
  <si>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</si>
  <si>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</si>
  <si>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</si>
  <si>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</si>
  <si>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</si>
  <si>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</si>
  <si>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</si>
  <si>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</si>
  <si>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</si>
  <si>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</si>
  <si>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</si>
  <si>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</si>
  <si>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</si>
  <si>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</si>
  <si>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</si>
  <si>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</si>
  <si>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</si>
  <si>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</si>
  <si>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</si>
  <si>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</si>
  <si>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</si>
  <si>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</si>
  <si>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</si>
  <si>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</si>
  <si>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</si>
  <si>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</si>
  <si>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</si>
  <si>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</si>
  <si>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</si>
  <si>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</si>
  <si>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</si>
  <si>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</si>
  <si>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</si>
  <si>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</si>
  <si>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</si>
  <si>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</si>
  <si>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</si>
  <si>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</si>
  <si>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</si>
  <si>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</si>
  <si>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</si>
  <si>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</si>
  <si>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</si>
  <si>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</si>
  <si>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</si>
  <si>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</si>
  <si>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</si>
  <si>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</si>
  <si>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</si>
  <si>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</si>
  <si>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</si>
  <si>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</si>
  <si>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</si>
  <si>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</si>
  <si>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</si>
  <si>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</si>
  <si>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</si>
  <si>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</si>
  <si>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</si>
  <si>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</si>
  <si>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</si>
  <si>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</si>
  <si>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</si>
  <si>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</si>
  <si>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</si>
  <si>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</si>
  <si>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</si>
  <si>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</si>
  <si>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</si>
  <si>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</si>
  <si>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</si>
  <si>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</si>
  <si>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</si>
  <si>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</si>
  <si>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</si>
  <si>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</si>
  <si>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</si>
  <si>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</si>
  <si>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</si>
  <si>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</si>
  <si>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</si>
  <si>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</si>
  <si>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</si>
  <si>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</si>
  <si>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</si>
  <si>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</si>
  <si>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</si>
  <si>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</si>
  <si>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</si>
  <si>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</si>
  <si>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</si>
  <si>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</si>
  <si>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</si>
  <si>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</si>
  <si>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</si>
  <si>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</si>
  <si>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</si>
  <si>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</si>
  <si>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</si>
  <si>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</si>
  <si>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</si>
  <si>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</si>
  <si>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</si>
  <si>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</si>
  <si>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</si>
  <si>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</si>
  <si>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</si>
  <si>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</si>
  <si>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</si>
  <si>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</si>
  <si>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</si>
  <si>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</si>
  <si>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</si>
  <si>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</si>
  <si>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</si>
  <si>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</si>
  <si>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</si>
  <si>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</si>
  <si>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</si>
  <si>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</si>
  <si>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</si>
  <si>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</si>
  <si>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</si>
  <si>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</si>
  <si>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</si>
  <si>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</si>
  <si>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</si>
  <si>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</si>
  <si>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</si>
  <si>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</si>
  <si>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</si>
  <si>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</si>
  <si>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</si>
  <si>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</si>
  <si>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</si>
  <si>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</si>
  <si>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</si>
  <si>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</si>
  <si>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</si>
  <si>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</si>
  <si>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</si>
  <si>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</si>
  <si>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</si>
  <si>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</si>
  <si>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</si>
  <si>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</si>
  <si>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</si>
  <si>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</si>
  <si>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</si>
  <si>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</si>
  <si>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</si>
  <si>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</si>
  <si>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</si>
  <si>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</si>
  <si>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</si>
  <si>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</si>
  <si>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</si>
  <si>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</si>
  <si>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</si>
  <si>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</si>
  <si>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</si>
  <si>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</si>
  <si>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</si>
  <si>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</si>
  <si>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</si>
  <si>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</si>
  <si>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</si>
  <si>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</si>
  <si>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</si>
  <si>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</si>
  <si>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</si>
  <si>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</si>
  <si>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</si>
  <si>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</si>
  <si>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</si>
  <si>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</si>
  <si>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</si>
  <si>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</si>
  <si>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</si>
  <si>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</si>
  <si>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</si>
  <si>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</si>
  <si>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</si>
  <si>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</si>
  <si>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</si>
  <si>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</si>
  <si>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</si>
  <si>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</si>
  <si>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</si>
  <si>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</si>
  <si>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</si>
  <si>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</si>
  <si>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</si>
  <si>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</si>
  <si>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</si>
  <si>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</si>
  <si>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</si>
  <si>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</si>
  <si>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</si>
  <si>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</si>
  <si>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</si>
  <si>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</si>
  <si>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</si>
  <si>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</si>
  <si>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</si>
  <si>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</si>
  <si>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</si>
  <si>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</si>
  <si>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</si>
  <si>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</si>
  <si>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</si>
  <si>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</si>
  <si>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</si>
  <si>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</si>
  <si>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</si>
  <si>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</si>
  <si>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</si>
  <si>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</si>
  <si>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</si>
  <si>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</si>
  <si>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</si>
  <si>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</si>
  <si>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</si>
  <si>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</si>
  <si>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</si>
  <si>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</si>
  <si>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</si>
  <si>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</si>
  <si>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</si>
  <si>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</si>
  <si>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</si>
  <si>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</si>
  <si>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</si>
  <si>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</si>
  <si>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</si>
  <si>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</si>
  <si>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</si>
  <si>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</si>
  <si>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</si>
  <si>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</si>
  <si>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</si>
  <si>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</si>
  <si>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</si>
  <si>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</si>
  <si>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</si>
  <si>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</si>
  <si>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</si>
  <si>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</si>
  <si>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</si>
  <si>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</si>
  <si>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</si>
  <si>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</si>
  <si>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</si>
  <si>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</si>
  <si>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</si>
  <si>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</si>
  <si>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</si>
  <si>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</si>
  <si>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</si>
  <si>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</si>
  <si>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</si>
  <si>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</si>
  <si>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</si>
  <si>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</si>
  <si>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</si>
  <si>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</si>
  <si>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</si>
  <si>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</si>
  <si>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</si>
  <si>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</si>
  <si>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</si>
  <si>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</si>
  <si>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</si>
  <si>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</si>
  <si>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</si>
  <si>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</si>
  <si>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</si>
  <si>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</si>
  <si>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</si>
  <si>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</si>
  <si>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</si>
  <si>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</si>
  <si>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</si>
  <si>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</si>
  <si>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</si>
  <si>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</si>
  <si>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</si>
  <si>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</si>
  <si>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</si>
  <si>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</si>
  <si>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</si>
  <si>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</si>
  <si>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</si>
  <si>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</si>
  <si>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</si>
  <si>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</si>
  <si>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</si>
  <si>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</si>
  <si>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</si>
  <si>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</si>
  <si>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</si>
  <si>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</si>
  <si>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</si>
  <si>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</si>
  <si>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</si>
  <si>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</si>
  <si>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</si>
  <si>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</si>
  <si>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</si>
  <si>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</si>
  <si>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</si>
  <si>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</si>
  <si>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</si>
  <si>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</si>
  <si>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</si>
  <si>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</si>
  <si>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</si>
  <si>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</si>
  <si>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</si>
  <si>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</si>
  <si>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</si>
  <si>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</si>
  <si>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</si>
  <si>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</si>
  <si>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</si>
  <si>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</si>
  <si>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</si>
  <si>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</si>
  <si>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</si>
  <si>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</si>
  <si>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</si>
  <si>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</si>
  <si>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</si>
  <si>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</si>
  <si>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</si>
  <si>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</si>
  <si>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</si>
  <si>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</si>
  <si>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</si>
  <si>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</si>
  <si>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</si>
  <si>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</si>
  <si>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</si>
  <si>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</si>
  <si>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</si>
  <si>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</si>
  <si>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</si>
  <si>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</si>
  <si>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</si>
  <si>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</si>
  <si>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</si>
  <si>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</si>
  <si>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</si>
  <si>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</si>
  <si>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</si>
  <si>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</si>
  <si>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</si>
  <si>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</si>
  <si>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</si>
  <si>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</si>
  <si>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</si>
  <si>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</si>
  <si>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</si>
  <si>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</si>
  <si>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</si>
  <si>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</si>
  <si>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</si>
  <si>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</si>
  <si>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</si>
  <si>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</si>
  <si>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</si>
  <si>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</si>
  <si>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</si>
  <si>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</si>
  <si>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</si>
  <si>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</si>
  <si>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</si>
  <si>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</si>
  <si>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</si>
  <si>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</si>
  <si>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</si>
  <si>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</si>
  <si>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</si>
  <si>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</si>
  <si>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</si>
  <si>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</si>
  <si>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</si>
  <si>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</si>
  <si>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</si>
  <si>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</si>
  <si>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</si>
  <si>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</si>
  <si>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</si>
  <si>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</si>
  <si>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</si>
  <si>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</si>
  <si>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</si>
  <si>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</si>
  <si>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</si>
  <si>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</si>
  <si>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</si>
  <si>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</si>
  <si>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</si>
  <si>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</si>
  <si>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</si>
  <si>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</si>
  <si>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</si>
  <si>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</si>
  <si>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</si>
  <si>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</si>
  <si>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</si>
  <si>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</si>
  <si>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</si>
  <si>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</si>
  <si>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</si>
  <si>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</si>
  <si>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</si>
  <si>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</si>
  <si>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</si>
  <si>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</si>
  <si>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</si>
  <si>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</si>
  <si>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</si>
  <si>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</si>
  <si>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</si>
  <si>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</si>
  <si>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</si>
  <si>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</si>
  <si>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</si>
  <si>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</si>
  <si>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</si>
  <si>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</si>
  <si>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</si>
  <si>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</si>
  <si>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</si>
  <si>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</si>
  <si>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</si>
  <si>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</si>
  <si>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</si>
  <si>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</si>
  <si>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</si>
  <si>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</si>
  <si>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</si>
  <si>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</si>
  <si>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</si>
  <si>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</si>
  <si>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</si>
  <si>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</si>
  <si>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</si>
  <si>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</si>
  <si>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</si>
  <si>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</si>
  <si>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</si>
  <si>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</si>
  <si>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</si>
  <si>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</si>
  <si>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</si>
  <si>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</si>
  <si>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</si>
  <si>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</si>
  <si>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</si>
  <si>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</si>
  <si>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</si>
  <si>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</si>
  <si>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</si>
  <si>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</si>
  <si>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</si>
  <si>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</si>
  <si>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</si>
  <si>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</si>
  <si>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</si>
  <si>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</si>
  <si>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</si>
  <si>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</si>
  <si>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</si>
  <si>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</si>
  <si>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</si>
  <si>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</si>
  <si>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</si>
  <si>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</si>
  <si>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</si>
  <si>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</si>
  <si>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</si>
  <si>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</si>
  <si>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</si>
  <si>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</si>
  <si>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</si>
  <si>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</si>
  <si>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</si>
  <si>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</si>
  <si>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</si>
  <si>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</si>
  <si>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</si>
  <si>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</si>
  <si>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</si>
  <si>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</si>
  <si>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</si>
  <si>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</si>
  <si>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</si>
  <si>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</si>
  <si>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</si>
  <si>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</si>
  <si>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</si>
  <si>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</si>
  <si>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</si>
  <si>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</si>
  <si>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</si>
  <si>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</si>
  <si>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</si>
  <si>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</si>
  <si>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</si>
  <si>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</si>
  <si>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</si>
  <si>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</si>
  <si>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</si>
  <si>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</si>
  <si>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</si>
  <si>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</si>
  <si>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</si>
  <si>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</si>
  <si>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</si>
  <si>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</si>
  <si>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</si>
  <si>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</si>
  <si>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</si>
  <si>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</si>
  <si>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</si>
  <si>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</si>
  <si>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</si>
  <si>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</si>
  <si>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</si>
  <si>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</si>
  <si>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</si>
  <si>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</si>
  <si>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</si>
  <si>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</si>
  <si>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</si>
  <si>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</si>
  <si>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</si>
  <si>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</si>
  <si>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</si>
  <si>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</si>
  <si>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</si>
  <si>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</si>
  <si>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</si>
  <si>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</si>
  <si>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</si>
  <si>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</si>
  <si>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</si>
  <si>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</si>
  <si>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</si>
  <si>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</si>
  <si>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</si>
  <si>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</si>
  <si>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</si>
  <si>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</si>
  <si>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</si>
  <si>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</si>
  <si>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</si>
  <si>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</si>
  <si>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</si>
  <si>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</si>
  <si>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</si>
  <si>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</si>
  <si>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</si>
  <si>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</si>
  <si>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</si>
  <si>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</si>
  <si>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</si>
  <si>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</si>
  <si>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</si>
  <si>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</si>
  <si>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</si>
  <si>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</si>
  <si>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</si>
  <si>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</si>
  <si>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</si>
  <si>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</si>
  <si>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</si>
  <si>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</si>
  <si>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</si>
  <si>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</si>
  <si>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</si>
  <si>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</si>
  <si>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</si>
  <si>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</si>
  <si>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</si>
  <si>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</si>
  <si>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</si>
  <si>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</si>
  <si>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</si>
  <si>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</si>
  <si>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</si>
  <si>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</si>
  <si>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</si>
  <si>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</si>
  <si>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</si>
  <si>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</si>
  <si>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</si>
  <si>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</si>
  <si>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</si>
  <si>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</si>
  <si>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</si>
  <si>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</si>
  <si>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</si>
  <si>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</si>
  <si>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</si>
  <si>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</si>
  <si>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</si>
  <si>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</si>
  <si>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</si>
  <si>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</si>
  <si>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</si>
  <si>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</si>
  <si>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</si>
  <si>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</si>
  <si>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</si>
  <si>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</si>
  <si>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</si>
  <si>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</si>
  <si>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</si>
  <si>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</si>
  <si>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</si>
  <si>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</si>
  <si>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</si>
  <si>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</si>
  <si>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</si>
  <si>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</si>
  <si>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</si>
  <si>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</si>
  <si>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</si>
  <si>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</si>
  <si>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</si>
  <si>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</si>
  <si>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</si>
  <si>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</si>
  <si>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</si>
  <si>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</si>
  <si>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</si>
  <si>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</si>
  <si>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</si>
  <si>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</si>
  <si>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</si>
  <si>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</si>
  <si>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</si>
  <si>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</si>
  <si>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</si>
  <si>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</si>
  <si>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</si>
  <si>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</si>
  <si>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</si>
  <si>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</si>
  <si>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</si>
  <si>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</si>
  <si>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</si>
  <si>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</si>
  <si>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</si>
  <si>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</si>
  <si>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</si>
  <si>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</si>
  <si>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</si>
  <si>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</si>
  <si>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</si>
  <si>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</si>
  <si>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</si>
  <si>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</si>
  <si>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</si>
  <si>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</si>
  <si>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</si>
  <si>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</si>
  <si>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</si>
  <si>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</si>
  <si>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</si>
  <si>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</si>
  <si>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</si>
  <si>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</si>
  <si>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</si>
  <si>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</si>
  <si>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</si>
  <si>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</si>
  <si>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</si>
  <si>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</si>
  <si>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</si>
  <si>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</si>
  <si>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</si>
  <si>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</si>
  <si>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</si>
  <si>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</si>
  <si>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</si>
  <si>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</si>
  <si>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</si>
  <si>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</si>
  <si>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</si>
  <si>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</si>
  <si>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</si>
  <si>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</si>
  <si>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</si>
  <si>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</si>
  <si>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</si>
  <si>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</si>
  <si>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</si>
  <si>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</si>
  <si>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</si>
  <si>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</si>
  <si>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</si>
  <si>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</si>
  <si>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</si>
  <si>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</si>
  <si>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</si>
  <si>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</si>
  <si>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</si>
  <si>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</si>
  <si>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</si>
  <si>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</si>
  <si>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</si>
  <si>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</si>
  <si>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</si>
  <si>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</si>
  <si>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</si>
  <si>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</si>
  <si>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</si>
  <si>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</si>
  <si>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</si>
  <si>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</si>
  <si>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</si>
  <si>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</si>
  <si>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</si>
  <si>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</si>
  <si>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</si>
  <si>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</si>
  <si>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</si>
  <si>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</si>
  <si>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</si>
  <si>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</si>
  <si>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</si>
  <si>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</si>
  <si>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</si>
  <si>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</si>
  <si>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</si>
  <si>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</si>
  <si>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</si>
  <si>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</si>
  <si>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</si>
  <si>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</si>
  <si>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</si>
  <si>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</si>
  <si>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</si>
  <si>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</si>
  <si>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</si>
  <si>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</si>
  <si>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</si>
  <si>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</si>
  <si>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</si>
  <si>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</si>
  <si>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</si>
  <si>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</si>
  <si>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</si>
  <si>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</si>
  <si>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</si>
  <si>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</si>
  <si>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</si>
  <si>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</si>
  <si>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</si>
  <si>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</si>
  <si>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</si>
  <si>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</si>
  <si>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</si>
  <si>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</si>
  <si>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</si>
  <si>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</si>
  <si>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</si>
  <si>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</si>
  <si>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</si>
  <si>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</si>
  <si>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</si>
  <si>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</si>
  <si>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</si>
  <si>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</si>
  <si>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</si>
  <si>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</si>
  <si>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</si>
  <si>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</si>
  <si>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</si>
  <si>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</si>
  <si>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</si>
  <si>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</si>
  <si>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</si>
  <si>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</si>
  <si>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</si>
  <si>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</si>
  <si>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</si>
  <si>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</si>
  <si>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</si>
  <si>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</si>
  <si>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</si>
  <si>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</si>
  <si>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</si>
  <si>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</si>
  <si>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</si>
  <si>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</si>
  <si>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</si>
  <si>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</si>
  <si>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</si>
  <si>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</si>
  <si>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</si>
  <si>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</si>
  <si>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</si>
  <si>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</si>
  <si>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</si>
  <si>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</si>
  <si>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</si>
  <si>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</si>
  <si>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</si>
  <si>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</si>
  <si>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</si>
  <si>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</si>
  <si>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</si>
  <si>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</si>
  <si>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</si>
  <si>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</si>
  <si>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</si>
  <si>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</si>
  <si>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</si>
  <si>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</si>
  <si>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</si>
  <si>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</si>
  <si>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</si>
  <si>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</si>
  <si>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</si>
  <si>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</si>
  <si>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</si>
  <si>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</si>
  <si>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</si>
  <si>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</si>
  <si>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</si>
  <si>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</si>
  <si>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</si>
  <si>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</si>
  <si>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</si>
  <si>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</si>
  <si>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</si>
  <si>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</si>
  <si>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</si>
  <si>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</si>
  <si>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</si>
  <si>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</si>
  <si>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</si>
  <si>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</si>
  <si>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</si>
  <si>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</si>
  <si>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</si>
  <si>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</si>
  <si>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</si>
  <si>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</si>
  <si>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</si>
  <si>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</si>
  <si>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</si>
  <si>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</si>
  <si>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</si>
  <si>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</si>
  <si>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</si>
  <si>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</si>
  <si>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</si>
  <si>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</si>
  <si>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</si>
  <si>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</si>
  <si>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</si>
  <si>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</si>
  <si>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</si>
  <si>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</si>
  <si>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</si>
  <si>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</si>
  <si>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</si>
  <si>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</si>
  <si>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</si>
  <si>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</si>
  <si>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</si>
  <si>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</si>
  <si>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</si>
  <si>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</si>
  <si>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</si>
  <si>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</si>
  <si>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</si>
  <si>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</si>
  <si>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</si>
  <si>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</si>
  <si>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</si>
  <si>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</si>
  <si>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</si>
  <si>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</si>
  <si>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</si>
  <si>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</si>
  <si>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</si>
  <si>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</si>
  <si>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</si>
  <si>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</si>
  <si>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</si>
  <si>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</si>
  <si>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</si>
  <si>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</si>
  <si>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</si>
  <si>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</si>
  <si>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</si>
  <si>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</si>
  <si>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</si>
  <si>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</si>
  <si>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</si>
  <si>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</si>
  <si>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</si>
  <si>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</si>
  <si>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</si>
  <si>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</si>
  <si>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</si>
  <si>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</si>
  <si>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</si>
  <si>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</si>
  <si>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</si>
  <si>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</si>
  <si>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</si>
  <si>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</si>
  <si>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</si>
  <si>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</si>
  <si>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</si>
  <si>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</si>
  <si>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</si>
  <si>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</si>
  <si>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</si>
  <si>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</si>
  <si>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</si>
  <si>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</si>
  <si>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</si>
  <si>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</si>
  <si>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</si>
  <si>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</si>
  <si>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</si>
  <si>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</si>
  <si>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</si>
  <si>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</si>
  <si>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</si>
  <si>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</si>
  <si>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</si>
  <si>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</si>
  <si>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</si>
  <si>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</si>
  <si>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</si>
  <si>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</si>
  <si>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</si>
  <si>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</si>
  <si>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</si>
  <si>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</si>
  <si>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</si>
  <si>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</si>
  <si>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</si>
  <si>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</si>
  <si>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</si>
  <si>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</si>
  <si>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</si>
  <si>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</si>
  <si>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</si>
  <si>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</si>
  <si>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</si>
  <si>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</si>
  <si>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</si>
  <si>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</si>
  <si>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</si>
  <si>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</si>
  <si>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</si>
  <si>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</si>
  <si>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</si>
  <si>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</si>
  <si>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</si>
  <si>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</si>
  <si>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</si>
  <si>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</si>
  <si>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</si>
  <si>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</si>
  <si>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</si>
  <si>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</si>
  <si>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</si>
  <si>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</si>
  <si>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</si>
  <si>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</si>
  <si>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</si>
  <si>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</si>
  <si>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</si>
  <si>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</si>
  <si>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</si>
  <si>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</si>
  <si>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</si>
  <si>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</si>
  <si>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</si>
  <si>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</si>
  <si>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</si>
  <si>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</si>
  <si>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</si>
  <si>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</si>
  <si>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</si>
  <si>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</si>
  <si>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</si>
  <si>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</si>
  <si>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</si>
  <si>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</si>
  <si>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</si>
  <si>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</si>
  <si>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</si>
  <si>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</si>
  <si>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</si>
  <si>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</si>
  <si>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</si>
  <si>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</si>
  <si>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</si>
  <si>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</si>
  <si>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</si>
  <si>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</si>
  <si>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</si>
  <si>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</si>
  <si>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</si>
  <si>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</si>
  <si>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</si>
  <si>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</si>
  <si>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</si>
  <si>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</si>
  <si>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</si>
  <si>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</si>
  <si>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</si>
  <si>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</si>
  <si>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</si>
  <si>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</si>
  <si>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</si>
  <si>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</si>
  <si>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</si>
  <si>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</si>
  <si>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</si>
  <si>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</si>
  <si>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</si>
  <si>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</si>
  <si>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</si>
  <si>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</si>
  <si>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</si>
  <si>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</si>
  <si>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</si>
  <si>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</si>
  <si>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</si>
  <si>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</si>
  <si>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</si>
  <si>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</si>
  <si>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</si>
  <si>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</si>
  <si>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</si>
  <si>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</si>
  <si>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</si>
  <si>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</si>
  <si>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</si>
  <si>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</si>
  <si>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</si>
  <si>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</si>
  <si>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</si>
  <si>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</si>
  <si>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</si>
  <si>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</si>
  <si>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</si>
  <si>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</si>
  <si>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</si>
  <si>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</si>
  <si>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</si>
  <si>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</si>
  <si>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</si>
  <si>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</si>
  <si>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</si>
  <si>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</si>
  <si>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</si>
  <si>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</si>
  <si>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</si>
  <si>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</si>
  <si>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</si>
  <si>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</si>
  <si>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</si>
  <si>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</si>
  <si>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</si>
  <si>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</si>
  <si>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</si>
  <si>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</si>
  <si>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</si>
  <si>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</si>
  <si>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</si>
  <si>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</si>
  <si>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</si>
  <si>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</si>
  <si>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</si>
  <si>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</si>
  <si>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</si>
  <si>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</si>
  <si>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</si>
  <si>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</si>
  <si>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</si>
  <si>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</si>
  <si>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</si>
  <si>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</si>
  <si>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</si>
  <si>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</si>
  <si>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</si>
  <si>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</si>
  <si>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</si>
  <si>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</si>
  <si>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</si>
  <si>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</si>
  <si>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</si>
  <si>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</si>
  <si>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</si>
  <si>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</si>
  <si>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</si>
  <si>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</si>
  <si>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</si>
  <si>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</si>
  <si>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</si>
  <si>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</si>
  <si>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</si>
  <si>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</si>
  <si>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</si>
  <si>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</si>
  <si>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</si>
  <si>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</si>
  <si>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</si>
  <si>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</si>
  <si>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</si>
  <si>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</si>
  <si>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</si>
  <si>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</si>
  <si>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</si>
  <si>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</si>
  <si>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</si>
  <si>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</si>
  <si>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</si>
  <si>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</si>
  <si>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</si>
  <si>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</si>
  <si>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</si>
  <si>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</si>
  <si>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</si>
  <si>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</si>
  <si>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</si>
  <si>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</si>
  <si>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</si>
  <si>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</si>
  <si>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</si>
  <si>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</si>
  <si>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</si>
  <si>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</si>
  <si>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</si>
  <si>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</si>
  <si>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</si>
  <si>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</si>
  <si>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</si>
  <si>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</si>
  <si>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</si>
  <si>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</si>
  <si>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</si>
  <si>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</si>
  <si>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</si>
  <si>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</si>
  <si>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</si>
  <si>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</si>
  <si>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</si>
  <si>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</si>
  <si>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</si>
  <si>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</si>
  <si>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</si>
  <si>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</si>
  <si>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</si>
  <si>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</si>
  <si>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</si>
  <si>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</si>
  <si>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</si>
  <si>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</si>
  <si>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</si>
  <si>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</si>
  <si>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</si>
  <si>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</si>
  <si>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</si>
  <si>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</si>
  <si>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</si>
  <si>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</si>
  <si>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</si>
  <si>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</si>
  <si>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</si>
  <si>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</si>
  <si>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</si>
  <si>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</si>
  <si>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</si>
  <si>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</si>
  <si>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</si>
  <si>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</si>
  <si>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</si>
  <si>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</si>
  <si>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</si>
  <si>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</si>
  <si>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</si>
  <si>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</si>
  <si>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</si>
  <si>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</si>
  <si>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</si>
  <si>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</si>
  <si>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</si>
  <si>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</si>
  <si>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</si>
  <si>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</si>
  <si>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</si>
  <si>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</si>
  <si>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</si>
  <si>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</si>
  <si>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</si>
  <si>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</si>
  <si>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</si>
  <si>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</si>
  <si>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</si>
  <si>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</si>
  <si>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</si>
  <si>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</si>
  <si>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</si>
  <si>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</si>
  <si>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</si>
  <si>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</si>
  <si>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</si>
  <si>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</si>
  <si>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</si>
  <si>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</si>
  <si>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</si>
  <si>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</si>
  <si>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</si>
  <si>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</si>
  <si>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</si>
  <si>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</si>
  <si>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</si>
  <si>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</si>
  <si>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</si>
  <si>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</si>
  <si>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</si>
  <si>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</si>
  <si>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</si>
  <si>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</si>
  <si>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</si>
  <si>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</si>
  <si>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</si>
  <si>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</si>
  <si>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</si>
  <si>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</si>
  <si>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</si>
  <si>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</si>
  <si>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</si>
  <si>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</si>
  <si>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</si>
  <si>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</si>
  <si>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</si>
  <si>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</si>
  <si>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</si>
  <si>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</si>
  <si>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</si>
  <si>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</si>
  <si>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</si>
  <si>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</si>
  <si>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</si>
  <si>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</si>
  <si>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</si>
  <si>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</si>
  <si>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</si>
  <si>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</si>
  <si>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</si>
  <si>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</si>
  <si>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</si>
  <si>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</si>
  <si>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</si>
  <si>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</si>
  <si>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</si>
  <si>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</si>
  <si>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</si>
  <si>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</si>
  <si>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</si>
  <si>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</si>
  <si>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</si>
  <si>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</si>
  <si>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</si>
  <si>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</si>
  <si>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</si>
  <si>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</si>
  <si>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</si>
  <si>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</si>
  <si>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</si>
  <si>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</si>
  <si>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</si>
  <si>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</si>
  <si>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</si>
  <si>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</si>
  <si>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</si>
  <si>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</si>
  <si>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</si>
  <si>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</si>
  <si>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</si>
  <si>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</si>
  <si>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</si>
  <si>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</si>
  <si>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</si>
  <si>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</si>
  <si>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</si>
  <si>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</si>
  <si>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</si>
  <si>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</si>
  <si>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</si>
  <si>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</si>
  <si>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</si>
  <si>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</si>
  <si>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</si>
  <si>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</si>
  <si>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</si>
  <si>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</si>
  <si>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</si>
  <si>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</si>
  <si>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</si>
  <si>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</si>
  <si>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</si>
  <si>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</si>
  <si>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</si>
  <si>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</si>
  <si>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</si>
  <si>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</si>
  <si>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</si>
  <si>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</si>
  <si>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</si>
  <si>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</si>
  <si>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</si>
  <si>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</si>
  <si>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</si>
  <si>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</si>
  <si>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</si>
  <si>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</si>
  <si>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</si>
  <si>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</si>
  <si>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</si>
  <si>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</si>
  <si>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</si>
  <si>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</si>
  <si>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</si>
  <si>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</si>
  <si>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</si>
  <si>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</si>
  <si>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</si>
  <si>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</si>
  <si>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</si>
  <si>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</si>
  <si>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</si>
  <si>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</si>
  <si>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</si>
  <si>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</si>
  <si>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</si>
  <si>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</si>
  <si>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</si>
  <si>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</si>
  <si>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</si>
  <si>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</si>
  <si>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</si>
  <si>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</si>
  <si>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</si>
  <si>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</si>
  <si>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</si>
  <si>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</si>
  <si>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</si>
  <si>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</si>
  <si>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</si>
  <si>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</si>
  <si>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</si>
  <si>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</si>
  <si>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</si>
  <si>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</si>
  <si>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</si>
  <si>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</si>
  <si>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</si>
  <si>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</si>
  <si>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</si>
  <si>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</si>
  <si>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</si>
  <si>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</si>
  <si>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</si>
  <si>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</si>
  <si>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</si>
  <si>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</si>
  <si>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</si>
  <si>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</si>
  <si>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</si>
  <si>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</si>
  <si>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</si>
  <si>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</si>
  <si>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</si>
  <si>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</si>
  <si>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</si>
  <si>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</si>
  <si>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</si>
  <si>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</si>
  <si>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</si>
  <si>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</si>
  <si>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</si>
  <si>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</si>
  <si>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</si>
  <si>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</si>
  <si>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</si>
  <si>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</si>
  <si>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</si>
  <si>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</si>
  <si>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</si>
  <si>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</si>
  <si>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</si>
  <si>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</si>
  <si>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</si>
  <si>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</si>
  <si>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</si>
  <si>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</si>
  <si>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</si>
  <si>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</si>
  <si>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</si>
  <si>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</si>
  <si>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</si>
  <si>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</si>
  <si>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</si>
  <si>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</si>
  <si>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</si>
  <si>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</si>
  <si>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</si>
  <si>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</si>
  <si>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</si>
  <si>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</si>
  <si>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</si>
  <si>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</si>
  <si>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</si>
  <si>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</si>
  <si>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</si>
  <si>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</si>
  <si>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</si>
  <si>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</si>
  <si>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</si>
  <si>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</si>
  <si>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</si>
  <si>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</si>
  <si>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</si>
  <si>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</si>
  <si>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</si>
  <si>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</si>
  <si>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</si>
  <si>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</si>
  <si>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</si>
  <si>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</si>
  <si>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</si>
  <si>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</si>
  <si>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</si>
  <si>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</si>
  <si>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</si>
  <si>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</si>
  <si>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</si>
  <si>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</si>
  <si>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</si>
  <si>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</si>
  <si>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</si>
  <si>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</si>
  <si>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</si>
  <si>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</si>
  <si>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</si>
  <si>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</si>
  <si>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</si>
  <si>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</si>
  <si>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</si>
  <si>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</si>
  <si>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</si>
  <si>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</si>
  <si>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</si>
  <si>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</si>
  <si>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</si>
  <si>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</si>
  <si>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</si>
  <si>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</si>
  <si>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</si>
  <si>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</si>
  <si>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</si>
  <si>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</si>
  <si>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</si>
  <si>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</si>
  <si>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</si>
  <si>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</si>
  <si>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</si>
  <si>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</si>
  <si>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</si>
  <si>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</si>
  <si>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</si>
  <si>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</si>
  <si>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</si>
  <si>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</si>
  <si>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</si>
  <si>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</si>
  <si>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</si>
  <si>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</si>
  <si>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</si>
  <si>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</si>
  <si>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</si>
  <si>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</si>
  <si>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</si>
  <si>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</si>
  <si>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</si>
  <si>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</si>
  <si>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</si>
  <si>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</si>
  <si>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</si>
  <si>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</si>
  <si>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</si>
  <si>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</si>
  <si>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</si>
  <si>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</si>
  <si>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</si>
  <si>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</si>
  <si>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</si>
  <si>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</si>
  <si>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</si>
  <si>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</si>
  <si>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</si>
  <si>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</si>
  <si>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</si>
  <si>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</si>
  <si>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</si>
  <si>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</si>
  <si>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</si>
  <si>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</si>
  <si>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</si>
  <si>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</si>
  <si>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</si>
  <si>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</si>
  <si>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</si>
  <si>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</si>
  <si>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</si>
  <si>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</si>
  <si>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</si>
  <si>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</si>
  <si>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</si>
  <si>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</si>
  <si>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</si>
  <si>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</si>
  <si>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</si>
  <si>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</si>
  <si>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</si>
  <si>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</si>
  <si>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</si>
  <si>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</si>
  <si>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</si>
  <si>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</si>
  <si>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</si>
  <si>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</si>
  <si>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</si>
  <si>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</si>
  <si>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</si>
  <si>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</si>
  <si>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</si>
  <si>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</si>
  <si>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</si>
  <si>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</si>
  <si>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</si>
  <si>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</si>
  <si>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</si>
  <si>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</si>
  <si>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</si>
  <si>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</si>
  <si>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</si>
  <si>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</si>
  <si>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</si>
  <si>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</si>
  <si>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</si>
  <si>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</si>
  <si>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</si>
  <si>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</si>
  <si>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</si>
  <si>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</si>
  <si>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</si>
  <si>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</si>
  <si>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</si>
  <si>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</si>
  <si>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</si>
  <si>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</si>
  <si>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</si>
  <si>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</si>
  <si>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</si>
  <si>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</si>
  <si>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</si>
  <si>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</si>
  <si>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</si>
  <si>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</si>
  <si>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</si>
  <si>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</si>
  <si>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</si>
  <si>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</si>
  <si>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</si>
  <si>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</si>
  <si>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</si>
  <si>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</si>
  <si>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</si>
  <si>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</si>
  <si>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</si>
  <si>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</si>
  <si>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</si>
  <si>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</si>
  <si>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</si>
  <si>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</si>
  <si>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</si>
  <si>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</si>
  <si>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</si>
  <si>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</si>
  <si>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</si>
  <si>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</si>
  <si>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</si>
  <si>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</si>
  <si>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</si>
  <si>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</si>
  <si>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</si>
  <si>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</si>
  <si>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</si>
  <si>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</si>
  <si>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</si>
  <si>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</si>
  <si>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</si>
  <si>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</si>
  <si>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</si>
  <si>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</si>
  <si>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</si>
  <si>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</si>
  <si>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</si>
  <si>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</si>
  <si>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</si>
  <si>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</si>
  <si>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</si>
  <si>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</si>
  <si>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</si>
  <si>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</si>
  <si>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</si>
  <si>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</si>
  <si>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</si>
  <si>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</si>
  <si>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</si>
  <si>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</si>
  <si>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</si>
  <si>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</si>
  <si>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</si>
  <si>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</si>
  <si>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</si>
  <si>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</si>
  <si>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</si>
  <si>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</si>
  <si>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</si>
  <si>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</si>
  <si>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</si>
  <si>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</si>
  <si>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</si>
  <si>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</si>
  <si>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</si>
  <si>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</si>
  <si>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</si>
  <si>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</si>
  <si>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</si>
  <si>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</si>
  <si>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</si>
  <si>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</si>
  <si>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</si>
  <si>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</si>
  <si>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</si>
  <si>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</si>
  <si>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</si>
  <si>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</si>
  <si>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</si>
  <si>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</si>
  <si>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</si>
  <si>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</si>
  <si>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</si>
  <si>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</si>
  <si>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</si>
  <si>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</si>
  <si>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</si>
  <si>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</si>
  <si>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</si>
  <si>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</si>
  <si>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</si>
  <si>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</si>
  <si>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</si>
  <si>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</si>
  <si>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</si>
  <si>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</si>
  <si>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</si>
  <si>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</si>
  <si>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</si>
  <si>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</si>
  <si>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</si>
  <si>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</si>
  <si>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</si>
  <si>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</si>
  <si>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</si>
  <si>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</si>
  <si>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</si>
  <si>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</si>
  <si>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</si>
  <si>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</si>
  <si>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</si>
  <si>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</si>
  <si>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</si>
  <si>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</si>
  <si>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</si>
  <si>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</si>
  <si>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</si>
  <si>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</si>
  <si>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</si>
  <si>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</si>
  <si>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</si>
  <si>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</si>
  <si>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</si>
  <si>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</si>
  <si>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</si>
  <si>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</si>
  <si>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</si>
  <si>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</si>
  <si>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</si>
  <si>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</si>
  <si>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</si>
  <si>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</si>
  <si>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</si>
  <si>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</si>
  <si>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</si>
  <si>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</si>
  <si>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</si>
  <si>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</si>
  <si>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</si>
  <si>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</si>
  <si>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</si>
  <si>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</si>
  <si>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</si>
  <si>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</si>
  <si>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</si>
  <si>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</si>
  <si>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</si>
  <si>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</si>
  <si>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</si>
  <si>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</si>
  <si>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</si>
  <si>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</si>
  <si>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</si>
  <si>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</si>
  <si>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</si>
  <si>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</si>
  <si>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</si>
  <si>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</si>
  <si>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</si>
  <si>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</si>
  <si>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</si>
  <si>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</si>
  <si>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</si>
  <si>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</si>
  <si>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</si>
  <si>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</si>
  <si>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</si>
  <si>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</si>
  <si>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</si>
  <si>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</si>
  <si>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</si>
  <si>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</si>
  <si>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</si>
  <si>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</si>
  <si>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</si>
  <si>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</si>
  <si>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</si>
  <si>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</si>
  <si>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</si>
  <si>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</si>
  <si>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</si>
  <si>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</si>
  <si>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</si>
  <si>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</si>
  <si>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</si>
  <si>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</si>
  <si>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</si>
  <si>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</si>
  <si>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</si>
  <si>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</si>
  <si>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</si>
  <si>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</si>
  <si>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</si>
  <si>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</si>
  <si>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</si>
  <si>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</si>
  <si>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</si>
  <si>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</si>
  <si>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</si>
  <si>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</si>
  <si>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</si>
  <si>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</si>
  <si>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</si>
  <si>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</si>
  <si>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</si>
  <si>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</si>
  <si>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</si>
  <si>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</si>
  <si>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</si>
  <si>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</si>
  <si>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</si>
  <si>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</si>
  <si>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</si>
  <si>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</si>
  <si>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</si>
  <si>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</si>
  <si>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</si>
  <si>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</si>
  <si>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</si>
  <si>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</si>
  <si>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</si>
  <si>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</si>
  <si>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</si>
  <si>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</si>
  <si>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</si>
  <si>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</si>
  <si>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</si>
  <si>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</si>
  <si>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</si>
  <si>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</si>
  <si>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</si>
  <si>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</si>
  <si>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</si>
  <si>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</si>
  <si>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</si>
  <si>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</si>
  <si>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</si>
  <si>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</si>
  <si>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</si>
  <si>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</si>
  <si>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</si>
  <si>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</si>
  <si>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</si>
  <si>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</si>
  <si>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</si>
  <si>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</si>
  <si>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</si>
  <si>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</si>
  <si>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</si>
  <si>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</si>
  <si>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</si>
  <si>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</si>
  <si>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</si>
  <si>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</si>
  <si>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</si>
  <si>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</si>
  <si>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</si>
  <si>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</si>
  <si>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</si>
  <si>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</si>
  <si>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</si>
  <si>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</si>
  <si>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</si>
  <si>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</si>
  <si>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</si>
  <si>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</si>
  <si>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</si>
  <si>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</si>
  <si>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</si>
  <si>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</si>
  <si>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</si>
  <si>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</si>
  <si>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</si>
  <si>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</si>
  <si>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</si>
  <si>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</si>
  <si>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</si>
  <si>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</si>
  <si>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</si>
  <si>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</si>
  <si>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</si>
  <si>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</si>
  <si>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</si>
  <si>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</si>
  <si>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</si>
  <si>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</si>
  <si>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</si>
  <si>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</si>
  <si>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</si>
  <si>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</si>
  <si>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</si>
  <si>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</si>
  <si>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</si>
  <si>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</si>
  <si>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</si>
  <si>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</si>
  <si>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</si>
  <si>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</si>
  <si>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</si>
  <si>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</si>
  <si>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</si>
  <si>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</si>
  <si>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</si>
  <si>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</si>
  <si>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</si>
  <si>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</si>
  <si>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</si>
  <si>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</si>
  <si>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</si>
  <si>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</si>
  <si>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</si>
  <si>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</si>
  <si>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</si>
  <si>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</si>
  <si>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</si>
  <si>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</si>
  <si>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</si>
  <si>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</si>
  <si>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</si>
  <si>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</si>
  <si>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</si>
  <si>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</si>
  <si>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</si>
  <si>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</si>
  <si>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</si>
  <si>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</si>
  <si>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</si>
  <si>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</si>
  <si>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</si>
  <si>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</si>
  <si>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</si>
  <si>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</si>
  <si>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</si>
  <si>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</si>
  <si>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</si>
  <si>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</si>
  <si>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</si>
  <si>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</si>
  <si>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</si>
  <si>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</si>
  <si>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</si>
  <si>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</si>
  <si>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</si>
  <si>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</si>
  <si>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</si>
  <si>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</si>
  <si>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</si>
  <si>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</si>
  <si>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</si>
  <si>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</si>
  <si>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</si>
  <si>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</si>
  <si>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</si>
  <si>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</si>
  <si>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</si>
  <si>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</si>
  <si>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</si>
  <si>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</si>
  <si>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</si>
  <si>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</si>
  <si>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</si>
  <si>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</si>
  <si>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</si>
  <si>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</si>
  <si>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</si>
  <si>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</si>
  <si>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</si>
  <si>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</si>
  <si>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</si>
  <si>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</si>
  <si>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</si>
  <si>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</si>
  <si>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</si>
  <si>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</si>
  <si>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</si>
  <si>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</si>
  <si>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</si>
  <si>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</si>
  <si>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</si>
  <si>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</si>
  <si>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</si>
  <si>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</si>
  <si>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</si>
  <si>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</si>
  <si>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</si>
  <si>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</si>
  <si>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</si>
  <si>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</si>
  <si>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</si>
  <si>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</si>
  <si>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</si>
  <si>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</si>
  <si>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</si>
  <si>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</si>
  <si>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</si>
  <si>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</si>
  <si>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</si>
  <si>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</si>
  <si>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</si>
  <si>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</si>
  <si>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</si>
  <si>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</si>
  <si>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</si>
  <si>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</si>
  <si>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</si>
  <si>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</si>
  <si>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</si>
  <si>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</si>
  <si>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</si>
  <si>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</si>
  <si>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</si>
  <si>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</si>
  <si>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</si>
  <si>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</si>
  <si>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</si>
  <si>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</si>
  <si>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</si>
  <si>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</si>
  <si>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</si>
  <si>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</si>
  <si>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</si>
  <si>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</si>
  <si>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</si>
  <si>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</si>
  <si>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</si>
  <si>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</si>
  <si>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</si>
  <si>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</si>
  <si>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</si>
  <si>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</si>
  <si>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</si>
  <si>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</si>
  <si>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</si>
  <si>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</si>
  <si>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</si>
  <si>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</si>
  <si>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</si>
  <si>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</si>
  <si>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</si>
  <si>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</si>
  <si>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</si>
  <si>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</si>
  <si>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</si>
  <si>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</si>
  <si>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</si>
  <si>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</si>
  <si>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</si>
  <si>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</si>
  <si>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</si>
  <si>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</si>
  <si>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</si>
  <si>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</si>
  <si>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</si>
  <si>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</si>
  <si>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</si>
  <si>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</si>
  <si>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</si>
  <si>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</si>
  <si>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</si>
  <si>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</si>
  <si>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</si>
  <si>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</si>
  <si>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</si>
  <si>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</si>
  <si>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</si>
  <si>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</si>
  <si>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</si>
  <si>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</si>
  <si>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</si>
  <si>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</si>
  <si>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</si>
  <si>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</si>
  <si>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</si>
  <si>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</si>
  <si>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</si>
  <si>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</si>
  <si>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</si>
  <si>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</si>
  <si>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</si>
  <si>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</si>
  <si>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</si>
  <si>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</si>
  <si>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</si>
  <si>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</si>
  <si>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</si>
  <si>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</si>
  <si>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</si>
  <si>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</si>
  <si>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</si>
  <si>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</si>
  <si>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</si>
  <si>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</si>
  <si>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</si>
  <si>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</si>
  <si>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</si>
  <si>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</si>
  <si>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</si>
  <si>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</si>
  <si>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</si>
  <si>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</si>
  <si>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</si>
  <si>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</si>
  <si>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</si>
  <si>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</si>
  <si>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</si>
  <si>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</si>
  <si>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</si>
  <si>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</si>
  <si>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</si>
  <si>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</si>
  <si>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</si>
  <si>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</si>
  <si>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</si>
  <si>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</si>
  <si>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</si>
  <si>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</si>
  <si>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</si>
  <si>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</si>
  <si>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</si>
  <si>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</si>
  <si>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</si>
  <si>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</si>
  <si>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</si>
  <si>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</si>
  <si>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</si>
  <si>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</si>
  <si>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</si>
  <si>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</si>
  <si>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</si>
  <si>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</si>
  <si>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</si>
  <si>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</si>
  <si>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</si>
  <si>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</si>
  <si>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</si>
  <si>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</si>
  <si>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</si>
  <si>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</si>
  <si>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</si>
  <si>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</si>
  <si>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</si>
  <si>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</si>
  <si>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</si>
  <si>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</si>
  <si>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</si>
  <si>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</si>
  <si>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</si>
  <si>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</si>
  <si>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</si>
  <si>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</si>
  <si>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</si>
  <si>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</si>
  <si>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</si>
  <si>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</si>
  <si>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</si>
  <si>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</si>
  <si>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</si>
  <si>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</si>
  <si>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</si>
  <si>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</si>
  <si>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</si>
  <si>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</si>
  <si>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</si>
  <si>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</si>
  <si>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</si>
  <si>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</si>
  <si>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</si>
  <si>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</si>
  <si>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</si>
  <si>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</si>
  <si>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</si>
  <si>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</si>
  <si>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</si>
  <si>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</si>
  <si>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</si>
  <si>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</si>
  <si>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</si>
  <si>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</si>
  <si>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</si>
  <si>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</si>
  <si>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</si>
  <si>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</si>
  <si>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</si>
  <si>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</si>
  <si>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</si>
  <si>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</si>
  <si>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</si>
  <si>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</si>
  <si>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</si>
  <si>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</si>
  <si>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</si>
  <si>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</si>
  <si>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</si>
  <si>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</si>
  <si>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</si>
  <si>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</si>
  <si>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</si>
  <si>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</si>
  <si>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</si>
  <si>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</si>
  <si>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</si>
  <si>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</si>
  <si>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</si>
  <si>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</si>
  <si>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</si>
  <si>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</si>
  <si>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</si>
  <si>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</si>
  <si>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</si>
  <si>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</si>
  <si>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</si>
  <si>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</si>
  <si>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</si>
  <si>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</si>
  <si>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</si>
  <si>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</si>
  <si>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</si>
  <si>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</si>
  <si>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</si>
  <si>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</si>
  <si>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</si>
  <si>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</si>
  <si>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</si>
  <si>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</si>
  <si>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</si>
  <si>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</si>
  <si>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</si>
  <si>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</si>
  <si>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</si>
  <si>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</si>
  <si>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</si>
  <si>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</si>
  <si>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</si>
  <si>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</si>
  <si>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</si>
  <si>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</si>
  <si>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</si>
  <si>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</si>
  <si>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</si>
  <si>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</si>
  <si>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</si>
  <si>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</si>
  <si>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</si>
  <si>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</si>
  <si>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</si>
  <si>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</si>
  <si>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</si>
  <si>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</si>
  <si>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</si>
  <si>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</si>
  <si>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</si>
  <si>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</si>
  <si>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</si>
  <si>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</si>
  <si>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</si>
  <si>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</si>
  <si>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</si>
  <si>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</si>
  <si>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</si>
  <si>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</si>
  <si>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</si>
  <si>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</si>
  <si>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</si>
  <si>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</si>
  <si>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</si>
  <si>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</si>
  <si>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</si>
  <si>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</si>
  <si>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</si>
  <si>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</si>
  <si>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</si>
  <si>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</si>
  <si>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</si>
  <si>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</si>
  <si>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</si>
  <si>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</si>
  <si>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</si>
  <si>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</si>
  <si>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</si>
  <si>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</si>
  <si>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</si>
  <si>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</si>
  <si>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</si>
  <si>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</si>
  <si>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</si>
  <si>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</si>
  <si>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</si>
  <si>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</si>
  <si>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</si>
  <si>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</si>
  <si>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</si>
  <si>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</si>
  <si>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</si>
  <si>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</si>
  <si>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</si>
  <si>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</si>
  <si>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</si>
  <si>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</si>
  <si>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</si>
  <si>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</si>
  <si>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</si>
  <si>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</si>
  <si>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</si>
  <si>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</si>
  <si>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</si>
  <si>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</si>
  <si>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</si>
  <si>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</si>
  <si>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</si>
  <si>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</si>
  <si>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</si>
  <si>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</si>
  <si>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</si>
  <si>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</si>
  <si>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</si>
  <si>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</si>
  <si>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</si>
  <si>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</si>
  <si>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</si>
  <si>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</si>
  <si>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</si>
  <si>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</si>
  <si>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</si>
  <si>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</si>
  <si>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</si>
  <si>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</si>
  <si>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</si>
  <si>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</si>
  <si>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</si>
  <si>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</si>
  <si>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</si>
  <si>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</si>
  <si>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</si>
  <si>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</si>
  <si>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</si>
  <si>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</si>
  <si>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</si>
  <si>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</si>
  <si>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</si>
  <si>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</si>
  <si>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</si>
  <si>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</si>
  <si>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</si>
  <si>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</si>
  <si>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</si>
  <si>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</si>
  <si>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</si>
  <si>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</si>
  <si>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</si>
  <si>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</si>
  <si>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</si>
  <si>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</si>
  <si>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</si>
  <si>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</si>
  <si>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</si>
  <si>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</si>
  <si>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</si>
  <si>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</si>
  <si>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</si>
  <si>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</si>
  <si>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</si>
  <si>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</si>
  <si>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</si>
  <si>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</si>
  <si>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</si>
  <si>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</si>
  <si>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</si>
  <si>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</si>
  <si>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</si>
  <si>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</si>
  <si>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</si>
  <si>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</si>
  <si>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</si>
  <si>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</si>
  <si>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</si>
  <si>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</si>
  <si>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</si>
  <si>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</si>
  <si>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</si>
  <si>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</si>
  <si>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</si>
  <si>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</si>
  <si>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</si>
  <si>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</si>
  <si>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</si>
  <si>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</si>
  <si>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</si>
  <si>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</si>
  <si>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</si>
  <si>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</si>
  <si>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</si>
  <si>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</si>
  <si>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</si>
  <si>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</si>
  <si>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</si>
  <si>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</si>
  <si>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</si>
  <si>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</si>
  <si>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</si>
  <si>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</si>
  <si>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</si>
  <si>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</si>
  <si>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</si>
  <si>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</si>
  <si>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</si>
  <si>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</si>
  <si>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</si>
  <si>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</si>
  <si>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</si>
  <si>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</si>
  <si>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</si>
  <si>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</si>
  <si>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</si>
  <si>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</si>
  <si>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</si>
  <si>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</si>
  <si>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</si>
  <si>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</si>
  <si>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</si>
  <si>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</si>
  <si>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</si>
  <si>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</si>
  <si>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</si>
  <si>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</si>
  <si>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</si>
  <si>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</si>
  <si>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</si>
  <si>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</si>
  <si>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</si>
  <si>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</si>
  <si>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</si>
  <si>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</si>
  <si>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</si>
  <si>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</si>
  <si>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</si>
  <si>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</si>
  <si>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</si>
  <si>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</si>
  <si>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</si>
  <si>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</si>
  <si>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</si>
  <si>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</si>
  <si>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</si>
  <si>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</si>
  <si>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</si>
  <si>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</si>
  <si>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</si>
  <si>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</si>
  <si>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</si>
  <si>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</si>
  <si>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</si>
  <si>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</si>
  <si>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</si>
  <si>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</si>
  <si>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</si>
  <si>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</si>
  <si>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</si>
  <si>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</si>
  <si>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</si>
  <si>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</si>
  <si>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</si>
  <si>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</si>
  <si>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</si>
  <si>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</si>
  <si>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</si>
  <si>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</si>
  <si>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</si>
  <si>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</si>
  <si>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</si>
  <si>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</si>
  <si>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</si>
  <si>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</si>
  <si>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</si>
  <si>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</si>
  <si>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</si>
  <si>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</si>
  <si>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</si>
  <si>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</si>
  <si>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</si>
  <si>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</si>
  <si>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</si>
  <si>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</si>
  <si>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</si>
  <si>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</si>
  <si>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</si>
  <si>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</si>
  <si>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</si>
  <si>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</si>
  <si>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</si>
  <si>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</si>
  <si>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</si>
  <si>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</si>
  <si>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</si>
  <si>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</si>
  <si>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</si>
  <si>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</si>
  <si>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</si>
  <si>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</si>
  <si>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</si>
  <si>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</si>
  <si>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</si>
  <si>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</si>
  <si>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</si>
  <si>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</si>
  <si>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</si>
  <si>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</si>
  <si>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</si>
  <si>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</si>
  <si>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</si>
  <si>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</si>
  <si>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</si>
  <si>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</si>
  <si>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</si>
  <si>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</si>
  <si>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</si>
  <si>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</si>
  <si>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</si>
  <si>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</si>
  <si>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</si>
  <si>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</si>
  <si>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</si>
  <si>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</si>
  <si>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</si>
  <si>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</si>
  <si>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</si>
  <si>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</si>
  <si>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</si>
  <si>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</si>
  <si>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</si>
  <si>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</si>
  <si>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</si>
  <si>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</si>
  <si>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</si>
  <si>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</si>
  <si>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</si>
  <si>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</si>
  <si>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</si>
  <si>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</si>
  <si>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</si>
  <si>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</si>
  <si>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</si>
  <si>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</si>
  <si>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</si>
  <si>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</si>
  <si>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</si>
  <si>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</si>
  <si>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</si>
  <si>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</si>
  <si>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</si>
  <si>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</si>
  <si>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</si>
  <si>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</si>
  <si>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</si>
  <si>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</si>
  <si>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</si>
  <si>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</si>
  <si>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</si>
  <si>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</si>
  <si>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</si>
  <si>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</si>
  <si>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</si>
  <si>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</si>
  <si>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</si>
  <si>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</si>
  <si>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</si>
  <si>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</si>
  <si>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</si>
  <si>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</si>
  <si>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</si>
  <si>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</si>
  <si>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</si>
  <si>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</si>
  <si>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</si>
  <si>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</si>
  <si>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</si>
  <si>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</si>
  <si>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</si>
  <si>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</si>
  <si>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</si>
  <si>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</si>
  <si>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</si>
  <si>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</si>
  <si>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</si>
  <si>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</si>
  <si>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</si>
  <si>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</si>
  <si>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</si>
  <si>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</si>
  <si>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</si>
  <si>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</si>
  <si>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</si>
  <si>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</si>
  <si>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</si>
  <si>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</si>
  <si>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</si>
  <si>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</si>
  <si>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</si>
  <si>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</si>
  <si>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</si>
  <si>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</si>
  <si>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</si>
  <si>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</si>
  <si>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</si>
  <si>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</si>
  <si>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</si>
  <si>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</si>
  <si>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</si>
  <si>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</si>
  <si>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</si>
  <si>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</si>
  <si>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</si>
  <si>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</si>
  <si>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</si>
  <si>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</si>
  <si>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</si>
  <si>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</si>
  <si>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</si>
  <si>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</si>
  <si>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</si>
  <si>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</si>
  <si>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</si>
  <si>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</si>
  <si>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</si>
  <si>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</si>
  <si>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</si>
  <si>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</si>
  <si>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</si>
  <si>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</si>
  <si>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</si>
  <si>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</si>
  <si>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</si>
  <si>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</si>
  <si>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</si>
  <si>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</si>
  <si>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</si>
  <si>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</si>
  <si>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</si>
  <si>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</si>
  <si>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</si>
  <si>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</si>
  <si>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</si>
  <si>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</si>
  <si>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</si>
  <si>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</si>
  <si>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</si>
  <si>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</si>
  <si>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</si>
  <si>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</si>
  <si>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</si>
  <si>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</si>
  <si>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</si>
  <si>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</si>
  <si>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</si>
  <si>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</si>
  <si>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</si>
  <si>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</si>
  <si>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</si>
  <si>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</si>
  <si>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</si>
  <si>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</si>
  <si>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</si>
  <si>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</si>
  <si>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</si>
  <si>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</si>
  <si>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</si>
  <si>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</si>
  <si>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</si>
  <si>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</si>
  <si>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</si>
  <si>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</si>
  <si>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</si>
  <si>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</si>
  <si>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</si>
  <si>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</si>
  <si>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</si>
  <si>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</si>
  <si>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</si>
  <si>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</si>
  <si>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</si>
  <si>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</si>
  <si>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</si>
  <si>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</si>
  <si>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</si>
  <si>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</si>
  <si>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</si>
  <si>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</si>
  <si>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</si>
  <si>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</si>
  <si>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</si>
  <si>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</si>
  <si>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</si>
  <si>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</si>
  <si>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</si>
  <si>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</si>
  <si>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</si>
  <si>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</si>
  <si>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</si>
  <si>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</si>
  <si>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</si>
  <si>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</si>
  <si>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</si>
  <si>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</si>
  <si>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</si>
  <si>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</si>
  <si>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</si>
  <si>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</si>
  <si>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</si>
  <si>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</si>
  <si>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</si>
  <si>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</si>
  <si>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</si>
  <si>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</si>
  <si>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</si>
  <si>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</si>
  <si>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</si>
  <si>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</si>
  <si>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</si>
  <si>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</si>
  <si>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</si>
  <si>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</si>
  <si>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</si>
  <si>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</si>
  <si>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</si>
  <si>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</si>
  <si>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</si>
  <si>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</si>
  <si>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</si>
  <si>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</si>
  <si>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</si>
  <si>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</si>
  <si>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</si>
  <si>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</si>
  <si>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</si>
  <si>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</si>
  <si>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</si>
  <si>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</si>
  <si>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</si>
  <si>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</si>
  <si>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</si>
  <si>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</si>
  <si>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</si>
  <si>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</si>
  <si>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</si>
  <si>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</si>
  <si>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</si>
  <si>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</si>
  <si>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</si>
  <si>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</si>
  <si>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</si>
  <si>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</si>
  <si>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</si>
  <si>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</si>
  <si>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</si>
  <si>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</si>
  <si>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</si>
  <si>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</si>
  <si>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</si>
  <si>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</si>
  <si>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</si>
  <si>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</si>
  <si>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</si>
  <si>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</si>
  <si>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</si>
  <si>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</si>
  <si>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</si>
  <si>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</si>
  <si>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</si>
  <si>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</si>
  <si>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</si>
  <si>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</si>
  <si>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</si>
  <si>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</si>
  <si>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</si>
  <si>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</si>
  <si>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</si>
  <si>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</si>
  <si>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</si>
  <si>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</si>
  <si>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</si>
  <si>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</si>
  <si>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</si>
  <si>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</si>
  <si>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</si>
  <si>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</si>
  <si>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</si>
  <si>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</si>
  <si>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</si>
  <si>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</si>
  <si>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</si>
  <si>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</si>
  <si>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</si>
  <si>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</si>
  <si>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</si>
  <si>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</si>
  <si>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</si>
  <si>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</si>
  <si>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</si>
  <si>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</si>
  <si>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</si>
  <si>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</si>
  <si>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</si>
  <si>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</si>
  <si>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</si>
  <si>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</si>
  <si>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</si>
  <si>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</si>
  <si>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</si>
  <si>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</si>
  <si>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</si>
  <si>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</si>
  <si>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</si>
  <si>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</si>
  <si>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</si>
  <si>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</si>
  <si>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</si>
  <si>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</si>
  <si>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</si>
  <si>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</si>
  <si>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</si>
  <si>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</si>
  <si>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</si>
  <si>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</si>
  <si>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</si>
  <si>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</si>
  <si>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</si>
  <si>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</si>
  <si>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</si>
  <si>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</si>
  <si>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</si>
  <si>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</si>
  <si>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</si>
  <si>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</si>
  <si>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</si>
  <si>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</si>
  <si>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</si>
  <si>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</si>
  <si>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</si>
  <si>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</si>
  <si>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</si>
  <si>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</si>
  <si>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</si>
  <si>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</si>
  <si>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</si>
  <si>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</si>
  <si>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</si>
  <si>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</si>
  <si>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</si>
  <si>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</si>
  <si>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</si>
  <si>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</si>
  <si>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</si>
  <si>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</si>
  <si>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</si>
  <si>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</si>
  <si>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</si>
  <si>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</si>
  <si>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</si>
  <si>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</si>
  <si>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</si>
  <si>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</si>
  <si>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</si>
  <si>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</si>
  <si>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</si>
  <si>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</si>
  <si>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</si>
  <si>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</si>
  <si>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</si>
  <si>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</si>
  <si>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</si>
  <si>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</si>
  <si>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</si>
  <si>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</si>
  <si>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</si>
  <si>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</si>
  <si>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</si>
  <si>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</si>
  <si>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</si>
  <si>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</si>
  <si>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</si>
  <si>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</si>
  <si>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</si>
  <si>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</si>
  <si>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</si>
  <si>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</si>
  <si>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</si>
  <si>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</si>
  <si>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</si>
  <si>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</si>
  <si>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</si>
  <si>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</si>
  <si>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</si>
  <si>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</si>
  <si>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</si>
  <si>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</si>
  <si>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</si>
  <si>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</si>
  <si>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</si>
  <si>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</si>
  <si>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</si>
  <si>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</si>
  <si>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</si>
  <si>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</si>
  <si>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</si>
  <si>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</si>
  <si>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</si>
  <si>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</si>
  <si>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</si>
  <si>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</si>
  <si>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</si>
  <si>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</si>
  <si>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</si>
  <si>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</si>
  <si>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</si>
  <si>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</si>
  <si>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</si>
  <si>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</si>
  <si>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</si>
  <si>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</si>
  <si>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</si>
  <si>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</si>
  <si>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</si>
  <si>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</si>
  <si>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</si>
  <si>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</si>
  <si>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</si>
  <si>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</si>
  <si>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</si>
  <si>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</si>
  <si>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</si>
  <si>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</si>
  <si>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</si>
  <si>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</si>
  <si>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</si>
  <si>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</si>
  <si>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</si>
  <si>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</si>
  <si>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</si>
  <si>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</si>
  <si>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</si>
  <si>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</si>
  <si>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</si>
  <si>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</si>
  <si>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</si>
  <si>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</si>
  <si>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</si>
  <si>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</si>
  <si>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</si>
  <si>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</si>
  <si>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</si>
  <si>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</si>
  <si>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</si>
  <si>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</si>
  <si>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</si>
  <si>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</si>
  <si>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</si>
  <si>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</si>
  <si>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</si>
  <si>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</si>
  <si>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</si>
  <si>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</si>
  <si>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</si>
  <si>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</si>
  <si>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</si>
  <si>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</si>
  <si>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</si>
  <si>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</si>
  <si>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</si>
  <si>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</si>
  <si>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</si>
  <si>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</si>
  <si>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</si>
  <si>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</si>
  <si>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</si>
  <si>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</si>
  <si>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</si>
  <si>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</si>
  <si>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</si>
  <si>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</si>
  <si>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</si>
  <si>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</si>
  <si>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</si>
  <si>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</si>
  <si>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</si>
  <si>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</si>
  <si>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</si>
  <si>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</si>
  <si>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</si>
  <si>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</si>
  <si>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</si>
  <si>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</si>
  <si>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</si>
  <si>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</si>
  <si>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</si>
  <si>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</si>
  <si>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</si>
  <si>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</si>
  <si>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</si>
  <si>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</si>
  <si>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</si>
  <si>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</si>
  <si>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</si>
  <si>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</si>
  <si>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</si>
  <si>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</si>
  <si>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</si>
  <si>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</si>
  <si>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</si>
  <si>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</si>
  <si>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</si>
  <si>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</si>
  <si>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</si>
  <si>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</si>
  <si>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</si>
  <si>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</si>
  <si>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</si>
  <si>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</si>
  <si>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</si>
  <si>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</si>
  <si>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</si>
  <si>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</si>
  <si>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</si>
  <si>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</si>
  <si>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</si>
  <si>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</si>
  <si>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</si>
  <si>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</si>
  <si>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</si>
  <si>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</si>
  <si>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</si>
  <si>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</si>
  <si>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</si>
  <si>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</si>
  <si>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</si>
  <si>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</si>
  <si>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</si>
  <si>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</si>
  <si>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</si>
  <si>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</si>
  <si>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</si>
  <si>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</si>
  <si>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</si>
  <si>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</si>
  <si>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</si>
  <si>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</si>
  <si>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</si>
  <si>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</si>
  <si>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</si>
  <si>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</si>
  <si>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</si>
  <si>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</si>
  <si>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</si>
  <si>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</si>
  <si>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</si>
  <si>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</si>
  <si>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</si>
  <si>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</si>
  <si>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</si>
  <si>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</si>
  <si>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</si>
  <si>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</si>
  <si>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</si>
  <si>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</si>
  <si>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</si>
  <si>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</si>
  <si>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</si>
  <si>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</si>
  <si>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</si>
  <si>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</si>
  <si>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</si>
  <si>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</si>
  <si>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</si>
  <si>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</si>
  <si>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</si>
  <si>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</si>
  <si>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</si>
  <si>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</si>
  <si>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</si>
  <si>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</si>
  <si>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</si>
  <si>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</si>
  <si>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</si>
  <si>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</si>
  <si>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</si>
  <si>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</si>
  <si>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</si>
  <si>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</si>
  <si>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</si>
  <si>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</si>
  <si>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</si>
  <si>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</si>
  <si>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</si>
  <si>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</si>
  <si>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</si>
  <si>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</si>
  <si>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</si>
  <si>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</si>
  <si>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</si>
  <si>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</si>
  <si>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</si>
  <si>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</si>
  <si>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</si>
  <si>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</si>
  <si>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</si>
  <si>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</si>
  <si>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</si>
  <si>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</si>
  <si>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</si>
  <si>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</si>
  <si>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</si>
  <si>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</si>
  <si>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</si>
  <si>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</si>
  <si>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</si>
  <si>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</si>
  <si>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</si>
  <si>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</si>
  <si>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</si>
  <si>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</si>
  <si>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</si>
  <si>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</si>
  <si>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</si>
  <si>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</si>
  <si>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</si>
  <si>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</si>
  <si>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</si>
  <si>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</si>
  <si>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</si>
  <si>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</si>
  <si>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</si>
  <si>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</si>
  <si>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</si>
  <si>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</si>
  <si>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</si>
  <si>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</si>
  <si>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</si>
  <si>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</si>
  <si>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</si>
  <si>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</si>
  <si>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</si>
  <si>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</si>
  <si>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</si>
  <si>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</si>
  <si>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</si>
  <si>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</si>
  <si>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</si>
  <si>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</si>
  <si>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</si>
  <si>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</si>
  <si>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</si>
  <si>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</si>
  <si>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</si>
  <si>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</si>
  <si>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</si>
  <si>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</si>
  <si>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</si>
  <si>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</si>
  <si>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</si>
  <si>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</si>
  <si>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</si>
  <si>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</si>
  <si>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</si>
  <si>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</si>
  <si>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</si>
  <si>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</si>
  <si>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</si>
  <si>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</si>
  <si>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</si>
  <si>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</si>
  <si>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</si>
  <si>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</si>
  <si>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</si>
  <si>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</si>
  <si>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</si>
  <si>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</si>
  <si>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</si>
  <si>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</si>
  <si>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</si>
  <si>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</si>
  <si>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</si>
  <si>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</si>
  <si>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</si>
  <si>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</si>
  <si>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</si>
  <si>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</si>
  <si>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</si>
  <si>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</si>
  <si>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</si>
  <si>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</si>
  <si>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</si>
  <si>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</si>
  <si>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</si>
  <si>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</si>
  <si>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</si>
  <si>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</si>
  <si>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</si>
  <si>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</si>
  <si>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</si>
  <si>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</si>
  <si>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</si>
  <si>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</si>
  <si>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</si>
  <si>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</si>
  <si>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</si>
  <si>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</si>
  <si>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</si>
  <si>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</si>
  <si>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</si>
  <si>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</si>
  <si>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</si>
  <si>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</si>
  <si>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</si>
  <si>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</si>
  <si>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</si>
  <si>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</si>
  <si>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</si>
  <si>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</si>
  <si>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</si>
  <si>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</si>
  <si>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</si>
  <si>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</si>
  <si>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</si>
  <si>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</si>
  <si>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</si>
  <si>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</si>
  <si>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</si>
  <si>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</si>
  <si>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</si>
  <si>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</si>
  <si>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</si>
  <si>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</si>
  <si>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</si>
  <si>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</si>
  <si>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</si>
  <si>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</si>
  <si>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</si>
  <si>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</si>
  <si>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</si>
  <si>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</si>
  <si>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</si>
  <si>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</si>
  <si>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</si>
  <si>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</si>
  <si>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</si>
  <si>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</si>
  <si>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</si>
  <si>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</si>
  <si>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</si>
  <si>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</si>
  <si>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</si>
  <si>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</si>
  <si>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</si>
  <si>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</si>
  <si>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</si>
  <si>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</si>
  <si>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</si>
  <si>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</si>
  <si>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</si>
  <si>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</si>
  <si>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</si>
  <si>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</si>
  <si>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</si>
  <si>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</si>
  <si>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</si>
  <si>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</si>
  <si>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</si>
  <si>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</si>
  <si>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</si>
  <si>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</si>
  <si>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</si>
  <si>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</si>
  <si>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</si>
  <si>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</si>
  <si>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</si>
  <si>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</si>
  <si>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</si>
  <si>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</si>
  <si>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</si>
  <si>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</si>
  <si>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</si>
  <si>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</si>
  <si>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</si>
  <si>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</si>
  <si>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</si>
  <si>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</si>
  <si>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</si>
  <si>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</si>
  <si>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</si>
  <si>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</si>
  <si>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</si>
  <si>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</si>
  <si>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</si>
  <si>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</si>
  <si>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</si>
  <si>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</si>
  <si>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</si>
  <si>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</si>
  <si>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</si>
  <si>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</si>
  <si>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</si>
  <si>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</si>
  <si>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</si>
  <si>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</si>
  <si>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</si>
  <si>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</si>
  <si>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</si>
  <si>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</si>
  <si>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</si>
  <si>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</si>
  <si>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</si>
  <si>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</si>
  <si>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</si>
  <si>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</si>
  <si>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</si>
  <si>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</si>
  <si>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</si>
  <si>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</si>
  <si>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</si>
  <si>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</si>
  <si>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</si>
  <si>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</si>
  <si>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</si>
  <si>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</si>
  <si>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</si>
  <si>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</si>
  <si>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</si>
  <si>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</si>
  <si>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</si>
  <si>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</si>
  <si>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</si>
  <si>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</si>
  <si>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</si>
  <si>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</si>
  <si>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</si>
  <si>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</si>
  <si>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</si>
  <si>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</si>
  <si>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</si>
  <si>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</si>
  <si>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</si>
  <si>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</si>
  <si>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</si>
  <si>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</si>
  <si>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</si>
  <si>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</si>
  <si>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</si>
  <si>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</si>
  <si>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</si>
  <si>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</si>
  <si>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</si>
  <si>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</si>
  <si>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</si>
  <si>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</si>
  <si>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</si>
  <si>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</si>
  <si>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</si>
  <si>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</si>
  <si>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</si>
  <si>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</si>
  <si>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</si>
  <si>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</si>
  <si>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</si>
  <si>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</si>
  <si>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</si>
  <si>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</si>
  <si>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</si>
  <si>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</si>
  <si>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</si>
  <si>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</si>
  <si>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</si>
  <si>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</si>
  <si>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</si>
  <si>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</si>
  <si>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</si>
  <si>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</si>
  <si>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</si>
  <si>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</si>
  <si>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</si>
  <si>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</si>
  <si>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</si>
  <si>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</si>
  <si>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</si>
  <si>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</si>
  <si>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</si>
  <si>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</si>
  <si>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</si>
  <si>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</si>
  <si>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</si>
  <si>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</si>
  <si>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</si>
  <si>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</si>
  <si>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</si>
  <si>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</si>
  <si>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</si>
  <si>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</si>
  <si>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</si>
  <si>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</si>
  <si>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</si>
  <si>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</si>
  <si>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</si>
  <si>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</si>
  <si>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</si>
  <si>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</si>
  <si>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</si>
  <si>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</si>
  <si>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</si>
  <si>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</si>
  <si>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</si>
  <si>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</si>
  <si>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</si>
  <si>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</si>
  <si>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</si>
  <si>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</si>
  <si>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</si>
  <si>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</si>
  <si>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</si>
  <si>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</si>
  <si>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</si>
  <si>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</si>
  <si>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</si>
  <si>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</si>
  <si>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</si>
  <si>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</si>
  <si>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</si>
  <si>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</si>
  <si>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</si>
  <si>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</si>
  <si>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</si>
  <si>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</si>
  <si>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</si>
  <si>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</si>
  <si>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</si>
  <si>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</si>
  <si>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</si>
  <si>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</si>
  <si>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</si>
  <si>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</si>
  <si>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</si>
  <si>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</si>
  <si>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</si>
  <si>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</si>
  <si>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</si>
  <si>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</si>
  <si>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</si>
  <si>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</si>
  <si>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</si>
  <si>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</si>
  <si>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</si>
  <si>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</si>
  <si>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</si>
  <si>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</si>
  <si>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</si>
  <si>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</si>
  <si>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</si>
  <si>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</si>
  <si>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</si>
  <si>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</si>
  <si>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</si>
  <si>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</si>
  <si>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</si>
  <si>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</si>
  <si>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</si>
  <si>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</si>
  <si>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</si>
  <si>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</si>
  <si>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</si>
  <si>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</si>
  <si>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</si>
  <si>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</si>
  <si>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</si>
  <si>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</si>
  <si>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</si>
  <si>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</si>
  <si>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</si>
  <si>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</si>
  <si>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</si>
  <si>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</si>
  <si>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</si>
  <si>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</si>
  <si>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</si>
  <si>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</si>
  <si>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</si>
  <si>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</si>
  <si>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</si>
  <si>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</si>
  <si>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</si>
  <si>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</si>
  <si>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</si>
  <si>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</si>
  <si>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</si>
  <si>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</si>
  <si>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</si>
  <si>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</si>
  <si>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</si>
  <si>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</si>
  <si>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</si>
  <si>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</si>
  <si>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</si>
  <si>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</si>
  <si>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</si>
  <si>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</si>
  <si>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</si>
  <si>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</si>
  <si>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</si>
  <si>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</si>
  <si>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</si>
  <si>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</si>
  <si>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</si>
  <si>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</si>
  <si>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</si>
  <si>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</si>
  <si>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</si>
  <si>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</si>
  <si>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</si>
  <si>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</si>
  <si>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</si>
  <si>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</si>
  <si>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</si>
  <si>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</si>
  <si>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</si>
  <si>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</si>
  <si>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</si>
  <si>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</si>
  <si>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</si>
  <si>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</si>
  <si>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</si>
  <si>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</si>
  <si>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</si>
  <si>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</si>
  <si>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</si>
  <si>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</si>
  <si>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</si>
  <si>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</si>
  <si>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</si>
  <si>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</si>
  <si>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</si>
  <si>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</si>
  <si>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</si>
  <si>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</si>
  <si>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</si>
  <si>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</si>
  <si>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</si>
  <si>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</si>
  <si>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</si>
  <si>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</si>
  <si>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</si>
  <si>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</si>
  <si>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</si>
  <si>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</si>
  <si>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</si>
  <si>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</si>
  <si>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</si>
  <si>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</si>
  <si>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</si>
  <si>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</si>
  <si>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</si>
  <si>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</si>
  <si>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</si>
  <si>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</si>
  <si>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</si>
  <si>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</si>
  <si>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</si>
  <si>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</si>
  <si>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</si>
  <si>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</si>
  <si>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</si>
  <si>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</si>
  <si>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</si>
  <si>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</si>
  <si>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</si>
  <si>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</si>
  <si>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</si>
  <si>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</si>
  <si>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</si>
  <si>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</si>
  <si>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</si>
  <si>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</si>
  <si>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</si>
  <si>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</si>
  <si>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</si>
  <si>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</si>
  <si>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</si>
  <si>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</si>
  <si>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</si>
  <si>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</si>
  <si>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</si>
  <si>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</si>
  <si>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</si>
  <si>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</si>
  <si>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</si>
  <si>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</si>
  <si>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</si>
  <si>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</si>
  <si>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</si>
  <si>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</si>
  <si>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</si>
  <si>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</si>
  <si>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</si>
  <si>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</si>
  <si>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</si>
  <si>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</si>
  <si>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</si>
  <si>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</si>
  <si>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</si>
  <si>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</si>
  <si>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</si>
  <si>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</si>
  <si>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</si>
  <si>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</si>
  <si>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</si>
  <si>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</si>
  <si>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</si>
  <si>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</si>
  <si>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</si>
  <si>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</si>
  <si>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</si>
  <si>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</si>
  <si>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</si>
  <si>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</si>
  <si>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</si>
  <si>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</si>
  <si>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</si>
  <si>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</si>
  <si>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</si>
  <si>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</si>
  <si>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</si>
  <si>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</si>
  <si>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</si>
  <si>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</si>
  <si>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</si>
  <si>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</si>
  <si>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</si>
  <si>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</si>
  <si>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</si>
  <si>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</si>
  <si>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</si>
  <si>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</si>
  <si>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</si>
  <si>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</si>
  <si>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</si>
  <si>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</si>
  <si>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</si>
  <si>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</si>
  <si>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</si>
  <si>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</si>
  <si>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</si>
  <si>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</si>
  <si>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</si>
  <si>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</si>
  <si>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</si>
  <si>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</si>
  <si>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</si>
  <si>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</si>
  <si>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</si>
  <si>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</si>
  <si>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</si>
  <si>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</si>
  <si>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</si>
  <si>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</si>
  <si>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</si>
  <si>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</si>
  <si>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</si>
  <si>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</si>
  <si>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</si>
  <si>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</si>
  <si>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</si>
  <si>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</si>
  <si>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</si>
  <si>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</si>
  <si>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</si>
  <si>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</si>
  <si>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</si>
  <si>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</si>
  <si>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</si>
  <si>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</si>
  <si>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</si>
  <si>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</si>
  <si>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</si>
  <si>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</si>
  <si>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</si>
  <si>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</si>
  <si>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</si>
  <si>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</si>
  <si>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</si>
  <si>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</si>
  <si>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</si>
  <si>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</si>
  <si>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</si>
  <si>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</si>
  <si>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</si>
  <si>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</si>
  <si>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</si>
  <si>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</si>
  <si>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</si>
  <si>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</si>
  <si>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</si>
  <si>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</si>
  <si>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</si>
  <si>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</si>
  <si>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</si>
  <si>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</si>
  <si>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</si>
  <si>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</si>
  <si>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</si>
  <si>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</si>
  <si>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</si>
  <si>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</si>
  <si>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</si>
  <si>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</si>
  <si>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</si>
  <si>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</si>
  <si>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</si>
  <si>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</si>
  <si>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</si>
  <si>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</si>
  <si>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</si>
  <si>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</si>
  <si>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</si>
  <si>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</si>
  <si>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</si>
  <si>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</si>
  <si>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</si>
  <si>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</si>
  <si>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</si>
  <si>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</si>
  <si>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</si>
  <si>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</si>
  <si>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</si>
  <si>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</si>
  <si>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</si>
  <si>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</si>
  <si>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</si>
  <si>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</si>
  <si>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</si>
  <si>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</si>
  <si>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</si>
  <si>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</si>
  <si>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</si>
  <si>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</si>
  <si>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</si>
  <si>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</si>
  <si>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</si>
  <si>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</si>
  <si>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</si>
  <si>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</si>
  <si>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</si>
  <si>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</si>
  <si>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</si>
  <si>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</si>
  <si>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</si>
  <si>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</si>
  <si>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</si>
  <si>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</si>
  <si>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</si>
  <si>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</si>
  <si>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</si>
  <si>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</si>
  <si>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</si>
  <si>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</si>
  <si>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</si>
  <si>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</si>
  <si>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</si>
  <si>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</si>
  <si>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</si>
  <si>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</si>
  <si>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</si>
  <si>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</si>
  <si>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</si>
  <si>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</si>
  <si>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</si>
  <si>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</si>
  <si>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</si>
  <si>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</si>
  <si>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</si>
  <si>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</si>
  <si>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</si>
  <si>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</si>
  <si>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</si>
  <si>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</si>
  <si>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</si>
  <si>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</si>
  <si>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</si>
  <si>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</si>
  <si>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</si>
  <si>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</si>
  <si>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</si>
  <si>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</si>
  <si>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</si>
  <si>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</si>
  <si>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</si>
  <si>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</si>
  <si>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</si>
  <si>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</si>
  <si>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</si>
  <si>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</si>
  <si>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</si>
  <si>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</si>
  <si>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</si>
  <si>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</si>
  <si>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</si>
  <si>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</si>
  <si>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</si>
  <si>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</si>
  <si>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</si>
  <si>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</si>
  <si>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</si>
  <si>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</si>
  <si>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</si>
  <si>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</si>
  <si>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</si>
  <si>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</si>
  <si>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</si>
  <si>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</si>
  <si>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</si>
  <si>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</si>
  <si>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</si>
  <si>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</si>
  <si>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</si>
  <si>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</si>
  <si>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</si>
  <si>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</si>
  <si>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</si>
  <si>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</si>
  <si>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</si>
  <si>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</si>
  <si>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</si>
  <si>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</si>
  <si>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</si>
  <si>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</si>
  <si>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</si>
  <si>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</si>
  <si>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</si>
  <si>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</si>
  <si>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</si>
  <si>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</si>
  <si>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</si>
  <si>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</si>
  <si>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</si>
  <si>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</si>
  <si>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</si>
  <si>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</si>
  <si>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</si>
  <si>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</si>
  <si>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</si>
  <si>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</si>
  <si>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</si>
  <si>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</si>
  <si>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</si>
  <si>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</si>
  <si>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</si>
  <si>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</si>
  <si>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</si>
  <si>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</si>
  <si>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</si>
  <si>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</si>
  <si>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</si>
  <si>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</si>
  <si>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</si>
  <si>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</si>
  <si>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</si>
  <si>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</si>
  <si>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</si>
  <si>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</si>
  <si>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</si>
  <si>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</si>
  <si>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</si>
  <si>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</si>
  <si>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</si>
  <si>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</si>
  <si>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</si>
  <si>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</si>
  <si>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</si>
  <si>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</si>
  <si>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</si>
  <si>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</si>
  <si>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</si>
  <si>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</si>
  <si>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</si>
  <si>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</si>
  <si>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</si>
  <si>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</si>
  <si>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</si>
  <si>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</si>
  <si>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</si>
  <si>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</si>
  <si>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</si>
  <si>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</si>
  <si>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</si>
  <si>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</si>
  <si>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</si>
  <si>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</si>
  <si>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</si>
  <si>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</si>
  <si>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</si>
  <si>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</si>
  <si>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</si>
  <si>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</si>
  <si>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</si>
  <si>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</si>
  <si>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</si>
  <si>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</si>
  <si>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</si>
  <si>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</si>
  <si>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</si>
  <si>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</si>
  <si>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</si>
  <si>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</si>
  <si>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</si>
  <si>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</si>
  <si>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</si>
  <si>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</si>
  <si>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</si>
  <si>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</si>
  <si>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</si>
  <si>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</si>
  <si>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</si>
  <si>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</si>
  <si>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</si>
  <si>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</si>
  <si>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</si>
  <si>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</si>
  <si>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</si>
  <si>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</si>
  <si>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</si>
  <si>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</si>
  <si>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</si>
  <si>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</si>
  <si>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</si>
  <si>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</si>
  <si>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</si>
  <si>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</si>
  <si>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</si>
  <si>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</si>
  <si>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</si>
  <si>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</si>
  <si>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</si>
  <si>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</si>
  <si>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</si>
  <si>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</si>
  <si>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</si>
  <si>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</si>
  <si>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</si>
  <si>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</si>
  <si>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</si>
  <si>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</si>
  <si>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</si>
  <si>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</si>
  <si>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</si>
  <si>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</si>
  <si>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</si>
  <si>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</si>
  <si>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</si>
  <si>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</si>
  <si>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</si>
  <si>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</si>
  <si>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</si>
  <si>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</si>
  <si>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</si>
  <si>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</si>
  <si>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</si>
  <si>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</si>
  <si>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</si>
  <si>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</si>
  <si>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</si>
  <si>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</si>
  <si>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</si>
  <si>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</si>
  <si>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</si>
  <si>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</si>
  <si>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</si>
  <si>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</si>
  <si>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</si>
  <si>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</si>
  <si>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</si>
  <si>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</si>
  <si>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</si>
  <si>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</si>
  <si>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</si>
  <si>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</si>
  <si>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</si>
  <si>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</si>
  <si>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</si>
  <si>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</si>
  <si>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</si>
  <si>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</si>
  <si>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</si>
  <si>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</si>
  <si>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</si>
  <si>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</si>
  <si>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</si>
  <si>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</si>
  <si>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</si>
  <si>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</si>
  <si>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</si>
  <si>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</si>
  <si>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</si>
  <si>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</si>
  <si>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</si>
  <si>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</si>
  <si>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</si>
  <si>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</si>
  <si>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</si>
  <si>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</si>
  <si>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</si>
  <si>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</si>
  <si>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</si>
  <si>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</si>
  <si>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</si>
  <si>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</si>
  <si>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</si>
  <si>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</si>
  <si>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</si>
  <si>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</si>
  <si>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</si>
  <si>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</si>
  <si>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</si>
  <si>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</si>
  <si>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</si>
  <si>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</si>
  <si>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</si>
  <si>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</si>
  <si>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</si>
  <si>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</si>
  <si>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</si>
  <si>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</si>
  <si>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</si>
  <si>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</si>
  <si>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</si>
  <si>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</si>
  <si>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</si>
  <si>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</si>
  <si>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</si>
  <si>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</si>
  <si>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</si>
  <si>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</si>
  <si>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</si>
  <si>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</si>
  <si>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</si>
  <si>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</si>
  <si>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</si>
  <si>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</si>
  <si>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</si>
  <si>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</si>
  <si>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</si>
  <si>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</si>
  <si>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</si>
  <si>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</si>
  <si>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</si>
  <si>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</si>
  <si>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</si>
  <si>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</si>
  <si>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</si>
  <si>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</si>
  <si>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</si>
  <si>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</si>
  <si>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</si>
  <si>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</si>
  <si>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</si>
  <si>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</si>
  <si>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</si>
  <si>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</si>
  <si>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</si>
  <si>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</si>
  <si>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</si>
  <si>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</si>
  <si>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</si>
  <si>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</si>
  <si>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</si>
  <si>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</si>
  <si>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</si>
  <si>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</si>
  <si>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</si>
  <si>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</si>
  <si>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</si>
  <si>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</si>
  <si>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</si>
  <si>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</si>
  <si>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</si>
  <si>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</si>
  <si>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</si>
  <si>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</si>
  <si>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</si>
  <si>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</si>
  <si>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</si>
  <si>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</si>
  <si>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</si>
  <si>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</si>
  <si>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</si>
  <si>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</si>
  <si>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</si>
  <si>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</si>
  <si>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</si>
  <si>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</si>
  <si>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</si>
  <si>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</si>
  <si>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</si>
  <si>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</si>
  <si>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</si>
  <si>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</si>
  <si>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</si>
  <si>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</si>
  <si>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</si>
  <si>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</si>
  <si>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</si>
  <si>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</si>
  <si>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</si>
  <si>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</si>
  <si>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</si>
  <si>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</si>
  <si>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</si>
  <si>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</si>
  <si>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</si>
  <si>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</si>
  <si>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</si>
  <si>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</si>
  <si>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</si>
  <si>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</si>
  <si>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</si>
  <si>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</si>
  <si>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</si>
  <si>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</si>
  <si>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</si>
  <si>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</si>
  <si>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</si>
  <si>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</si>
  <si>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</si>
  <si>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</si>
  <si>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</si>
  <si>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</si>
  <si>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</si>
  <si>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</si>
  <si>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</si>
  <si>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</si>
  <si>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</si>
  <si>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</si>
  <si>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</si>
  <si>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</si>
  <si>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</si>
  <si>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</si>
  <si>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</si>
  <si>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</si>
  <si>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</si>
  <si>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</si>
  <si>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</si>
  <si>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</si>
  <si>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</si>
  <si>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</si>
  <si>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</si>
  <si>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</si>
  <si>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</si>
  <si>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</si>
  <si>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</si>
  <si>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</si>
  <si>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</si>
  <si>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</si>
  <si>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</si>
  <si>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</si>
  <si>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</si>
  <si>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</si>
  <si>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</si>
  <si>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</si>
  <si>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</si>
  <si>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</si>
  <si>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</si>
  <si>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</si>
  <si>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</si>
  <si>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</si>
  <si>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</si>
  <si>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</si>
  <si>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</si>
  <si>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</si>
  <si>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</si>
  <si>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</si>
  <si>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</si>
  <si>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</si>
  <si>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</si>
  <si>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</si>
  <si>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</si>
  <si>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</si>
  <si>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</si>
  <si>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</si>
  <si>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</si>
  <si>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</si>
  <si>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</si>
  <si>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</si>
  <si>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</si>
  <si>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</si>
  <si>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</si>
  <si>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</si>
  <si>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</si>
  <si>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</si>
  <si>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</si>
  <si>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</si>
  <si>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</si>
  <si>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</si>
  <si>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</si>
  <si>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</si>
  <si>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</si>
  <si>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</si>
  <si>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</si>
  <si>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</si>
  <si>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</si>
  <si>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</si>
  <si>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</si>
  <si>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</si>
  <si>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</si>
  <si>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</si>
  <si>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</si>
  <si>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</si>
  <si>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</si>
  <si>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</si>
  <si>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</si>
  <si>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</si>
  <si>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</si>
  <si>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</si>
  <si>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</si>
  <si>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</si>
  <si>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</si>
  <si>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</si>
  <si>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</si>
  <si>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</si>
  <si>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</si>
  <si>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</si>
  <si>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</si>
  <si>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</si>
  <si>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</si>
  <si>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</si>
  <si>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</si>
  <si>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</si>
  <si>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</si>
  <si>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</si>
  <si>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</si>
  <si>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</si>
  <si>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</si>
  <si>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</si>
  <si>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</si>
  <si>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</si>
  <si>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</si>
  <si>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</si>
  <si>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</si>
  <si>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</si>
  <si>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</si>
  <si>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</si>
  <si>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</si>
  <si>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</si>
  <si>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</si>
  <si>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</si>
  <si>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</si>
  <si>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</si>
  <si>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</si>
  <si>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</si>
  <si>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</si>
  <si>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</si>
  <si>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</si>
  <si>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</si>
  <si>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</si>
  <si>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</si>
  <si>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</si>
  <si>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</si>
  <si>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</si>
  <si>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</si>
  <si>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</si>
  <si>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</si>
  <si>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</si>
  <si>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</si>
  <si>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</si>
  <si>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</si>
  <si>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</si>
  <si>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</si>
  <si>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</si>
  <si>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</si>
  <si>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</si>
  <si>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</si>
  <si>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</si>
  <si>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</si>
  <si>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</si>
  <si>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</si>
  <si>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</si>
  <si>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</si>
  <si>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</si>
  <si>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</si>
  <si>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</si>
  <si>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</si>
  <si>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</si>
  <si>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</si>
  <si>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</si>
  <si>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</si>
  <si>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</si>
  <si>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</si>
  <si>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</si>
  <si>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</si>
  <si>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</si>
  <si>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</si>
  <si>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</si>
  <si>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</si>
  <si>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</si>
  <si>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</si>
  <si>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</si>
  <si>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</si>
  <si>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</si>
  <si>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</si>
  <si>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</si>
  <si>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</si>
  <si>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</si>
  <si>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</si>
  <si>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</si>
  <si>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</si>
  <si>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</si>
  <si>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</si>
  <si>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</si>
  <si>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</si>
  <si>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</si>
  <si>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</si>
  <si>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</si>
  <si>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</si>
  <si>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</si>
  <si>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</si>
  <si>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</si>
  <si>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</si>
  <si>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</si>
  <si>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</si>
  <si>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</si>
  <si>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</si>
  <si>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</si>
  <si>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</si>
  <si>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</si>
  <si>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</si>
  <si>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</si>
  <si>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</si>
  <si>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</si>
  <si>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</si>
  <si>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</si>
  <si>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</si>
  <si>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</si>
  <si>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</si>
  <si>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</si>
  <si>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</si>
  <si>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</si>
  <si>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</si>
  <si>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</si>
  <si>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</si>
  <si>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</si>
  <si>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</si>
  <si>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</si>
  <si>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</si>
  <si>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</si>
  <si>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</si>
  <si>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</si>
  <si>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</si>
  <si>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</si>
  <si>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</si>
  <si>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</si>
  <si>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</si>
  <si>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</si>
  <si>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</si>
  <si>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</si>
  <si>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</si>
  <si>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</si>
  <si>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</si>
  <si>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</si>
  <si>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</si>
  <si>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</si>
  <si>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</si>
  <si>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</si>
  <si>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</si>
  <si>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</si>
  <si>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</si>
  <si>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</si>
  <si>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</si>
  <si>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</si>
  <si>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</si>
  <si>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</si>
  <si>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</si>
  <si>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</si>
  <si>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</si>
  <si>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</si>
  <si>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</si>
  <si>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</si>
  <si>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</si>
  <si>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</si>
  <si>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</si>
  <si>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</si>
  <si>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</si>
  <si>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</si>
  <si>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</si>
  <si>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</si>
  <si>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</si>
  <si>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</si>
  <si>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</si>
  <si>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</si>
  <si>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</si>
  <si>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</si>
  <si>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</si>
  <si>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</si>
  <si>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</si>
  <si>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</si>
  <si>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</si>
  <si>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</si>
  <si>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</si>
  <si>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</si>
  <si>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</si>
  <si>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</si>
  <si>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</si>
  <si>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</si>
  <si>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</si>
  <si>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</si>
  <si>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</si>
  <si>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</si>
  <si>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</si>
  <si>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</si>
  <si>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</si>
  <si>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</si>
  <si>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</si>
  <si>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</si>
  <si>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</si>
  <si>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</si>
  <si>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</si>
  <si>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</si>
  <si>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</si>
  <si>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</si>
  <si>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</si>
  <si>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</si>
  <si>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</si>
  <si>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</si>
  <si>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</si>
  <si>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</si>
  <si>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</si>
  <si>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</si>
  <si>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</si>
  <si>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</si>
  <si>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</si>
  <si>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</si>
  <si>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</si>
  <si>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</si>
  <si>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</si>
  <si>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</si>
  <si>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</si>
  <si>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</si>
  <si>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</si>
  <si>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</si>
  <si>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</si>
  <si>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</si>
  <si>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</si>
  <si>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</si>
  <si>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</si>
  <si>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</si>
  <si>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</si>
  <si>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</si>
  <si>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</si>
  <si>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</si>
  <si>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</si>
  <si>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</si>
  <si>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</si>
  <si>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</si>
  <si>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</si>
  <si>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</si>
  <si>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</si>
  <si>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</si>
  <si>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</si>
  <si>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</si>
  <si>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</si>
  <si>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</si>
  <si>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</si>
  <si>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</si>
  <si>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</si>
  <si>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</si>
  <si>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</si>
  <si>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</si>
  <si>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</si>
  <si>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</si>
  <si>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</si>
  <si>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</si>
  <si>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</si>
  <si>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</si>
  <si>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</si>
  <si>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</si>
  <si>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</si>
  <si>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</si>
  <si>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</si>
  <si>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</si>
  <si>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</si>
  <si>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</si>
  <si>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</si>
  <si>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</si>
  <si>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</si>
  <si>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</si>
  <si>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</si>
  <si>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</si>
  <si>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</si>
  <si>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</si>
  <si>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</si>
  <si>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</si>
  <si>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</si>
  <si>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</si>
  <si>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</si>
  <si>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</si>
  <si>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</si>
  <si>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</si>
  <si>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</si>
  <si>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</si>
  <si>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</si>
  <si>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</si>
  <si>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</si>
  <si>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</si>
  <si>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</si>
  <si>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</si>
  <si>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</si>
  <si>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</si>
  <si>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</si>
  <si>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</si>
  <si>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</si>
  <si>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</si>
  <si>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</si>
  <si>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</si>
  <si>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</si>
  <si>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</si>
  <si>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</si>
  <si>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</si>
  <si>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</si>
  <si>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</si>
  <si>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</si>
  <si>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</si>
  <si>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</si>
  <si>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</si>
  <si>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</si>
  <si>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</si>
  <si>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</si>
  <si>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</si>
  <si>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</si>
  <si>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</si>
  <si>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</si>
  <si>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</si>
  <si>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</si>
  <si>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</si>
  <si>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</si>
  <si>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</si>
  <si>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</si>
  <si>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</si>
  <si>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</si>
  <si>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</si>
  <si>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</si>
  <si>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</si>
  <si>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</si>
  <si>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</si>
  <si>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</si>
  <si>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</si>
  <si>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</si>
  <si>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</si>
  <si>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</si>
  <si>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</si>
  <si>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</si>
  <si>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</si>
  <si>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</si>
  <si>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</si>
  <si>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</si>
  <si>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</si>
  <si>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</si>
  <si>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</si>
  <si>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</si>
  <si>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</si>
  <si>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</si>
  <si>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</si>
  <si>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</si>
  <si>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</si>
  <si>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</si>
  <si>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</si>
  <si>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</si>
  <si>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</si>
  <si>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</si>
  <si>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</si>
  <si>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</si>
  <si>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</si>
  <si>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</si>
  <si>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</si>
  <si>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</si>
  <si>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</si>
  <si>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</si>
  <si>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</si>
  <si>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</si>
  <si>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</si>
  <si>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</si>
  <si>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</si>
  <si>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</si>
  <si>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</si>
  <si>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</si>
  <si>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</si>
  <si>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</si>
  <si>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</si>
  <si>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</si>
  <si>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</si>
  <si>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</si>
  <si>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</si>
  <si>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</si>
  <si>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</si>
  <si>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</si>
  <si>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</si>
  <si>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</si>
  <si>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</si>
  <si>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</si>
  <si>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</si>
  <si>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</si>
  <si>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</si>
  <si>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</si>
  <si>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</si>
  <si>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</si>
  <si>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</si>
  <si>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</si>
  <si>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</si>
  <si>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</si>
  <si>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</si>
  <si>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</si>
  <si>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</si>
  <si>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</si>
  <si>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</si>
  <si>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</si>
  <si>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</si>
  <si>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</si>
  <si>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</si>
  <si>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</si>
  <si>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</si>
  <si>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</si>
  <si>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</si>
  <si>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</si>
  <si>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</si>
  <si>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</si>
  <si>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</si>
  <si>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</si>
  <si>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</si>
  <si>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</si>
  <si>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</si>
  <si>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</si>
  <si>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</si>
  <si>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</si>
  <si>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</si>
  <si>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</si>
  <si>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</si>
  <si>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</si>
  <si>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</si>
  <si>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</si>
  <si>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</si>
  <si>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</si>
  <si>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</si>
  <si>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</si>
  <si>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</si>
  <si>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</si>
  <si>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</si>
  <si>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</si>
  <si>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</si>
  <si>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</si>
  <si>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</si>
  <si>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</si>
  <si>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</si>
  <si>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</si>
  <si>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</si>
  <si>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</si>
  <si>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</si>
  <si>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</si>
  <si>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</si>
  <si>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</si>
  <si>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</si>
  <si>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</si>
  <si>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</si>
  <si>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</si>
  <si>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</si>
  <si>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</si>
  <si>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</si>
  <si>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</si>
  <si>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</si>
  <si>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</si>
  <si>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</si>
  <si>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</si>
  <si>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</si>
  <si>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</si>
  <si>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</si>
  <si>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</si>
  <si>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</si>
  <si>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</si>
  <si>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</si>
  <si>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</si>
  <si>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</si>
  <si>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</si>
  <si>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</si>
  <si>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</si>
  <si>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</si>
  <si>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</si>
  <si>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</si>
  <si>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</si>
  <si>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</si>
  <si>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</si>
  <si>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</si>
  <si>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</si>
  <si>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</si>
  <si>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</si>
  <si>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</si>
  <si>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</si>
  <si>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</si>
  <si>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</si>
  <si>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</si>
  <si>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</si>
  <si>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</si>
  <si>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</si>
  <si>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</si>
  <si>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</si>
  <si>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</si>
  <si>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</si>
  <si>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</si>
  <si>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</si>
  <si>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</si>
  <si>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</si>
  <si>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</si>
  <si>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</si>
  <si>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</si>
  <si>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</si>
  <si>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</si>
  <si>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</si>
  <si>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</si>
  <si>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</si>
  <si>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</si>
  <si>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</si>
  <si>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</si>
  <si>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</si>
  <si>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</si>
  <si>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</si>
  <si>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</si>
  <si>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</si>
  <si>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</si>
  <si>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</si>
  <si>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</si>
  <si>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</si>
  <si>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</si>
  <si>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</si>
  <si>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</si>
  <si>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</si>
  <si>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</si>
  <si>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</si>
  <si>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</si>
  <si>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</si>
  <si>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</si>
  <si>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</si>
  <si>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</si>
  <si>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</si>
  <si>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</si>
  <si>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</si>
  <si>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</si>
  <si>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</si>
  <si>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</si>
  <si>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</si>
  <si>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</si>
  <si>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</si>
  <si>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</si>
  <si>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</si>
  <si>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</si>
  <si>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</si>
  <si>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</si>
  <si>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</si>
  <si>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</si>
  <si>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</si>
  <si>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</si>
  <si>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</si>
  <si>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</si>
  <si>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</si>
  <si>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</si>
  <si>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</si>
  <si>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</si>
  <si>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</si>
  <si>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</si>
  <si>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</si>
  <si>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</si>
  <si>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</si>
  <si>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</si>
  <si>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</si>
  <si>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</si>
  <si>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</si>
  <si>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</si>
  <si>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</si>
  <si>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</si>
  <si>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</si>
  <si>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</si>
  <si>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</si>
  <si>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</si>
  <si>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</si>
  <si>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</si>
  <si>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</si>
  <si>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</si>
  <si>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</si>
  <si>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</si>
  <si>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</si>
  <si>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</si>
  <si>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</si>
  <si>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</si>
  <si>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</si>
  <si>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</si>
  <si>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</si>
  <si>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</si>
  <si>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</si>
  <si>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</si>
  <si>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</si>
  <si>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</si>
  <si>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</si>
  <si>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</si>
  <si>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</si>
  <si>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</si>
  <si>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</si>
  <si>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</si>
  <si>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</si>
  <si>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</si>
  <si>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</si>
  <si>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</si>
  <si>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</si>
  <si>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</si>
  <si>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</si>
  <si>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</si>
  <si>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</si>
  <si>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</si>
  <si>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</si>
  <si>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</si>
  <si>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</si>
  <si>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</si>
  <si>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</si>
  <si>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</si>
  <si>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</si>
  <si>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</si>
  <si>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</si>
  <si>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</si>
  <si>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</si>
  <si>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</si>
  <si>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</si>
  <si>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</si>
  <si>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</si>
  <si>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</si>
  <si>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</si>
  <si>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</si>
  <si>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</si>
  <si>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</si>
  <si>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</si>
  <si>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</si>
  <si>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</si>
  <si>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</si>
  <si>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</si>
  <si>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</si>
  <si>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</si>
  <si>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</si>
  <si>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</si>
  <si>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</si>
  <si>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</si>
  <si>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</si>
  <si>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</si>
  <si>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</si>
  <si>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</si>
  <si>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</si>
  <si>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</si>
  <si>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</si>
  <si>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</si>
  <si>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</si>
  <si>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</si>
  <si>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</si>
  <si>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</si>
  <si>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</si>
  <si>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</si>
  <si>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</si>
  <si>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</si>
  <si>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</si>
  <si>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</si>
  <si>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</si>
  <si>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</si>
  <si>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</si>
  <si>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</si>
  <si>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</si>
  <si>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</si>
  <si>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</si>
  <si>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</si>
  <si>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</si>
  <si>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</si>
  <si>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</si>
  <si>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</si>
  <si>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</si>
  <si>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</si>
  <si>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</si>
  <si>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</si>
  <si>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</si>
  <si>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</si>
  <si>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</si>
  <si>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</si>
  <si>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</si>
  <si>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</si>
  <si>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</si>
  <si>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</si>
  <si>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</si>
  <si>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</si>
  <si>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</si>
  <si>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</si>
  <si>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</si>
  <si>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</si>
  <si>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</si>
  <si>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</si>
  <si>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</si>
  <si>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</si>
  <si>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</si>
  <si>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</si>
  <si>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</si>
  <si>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</si>
  <si>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</si>
  <si>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</si>
  <si>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</si>
  <si>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</si>
  <si>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</si>
  <si>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</si>
  <si>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</si>
  <si>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</si>
  <si>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</si>
  <si>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</si>
  <si>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</si>
  <si>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</si>
  <si>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</si>
  <si>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</si>
  <si>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</si>
  <si>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</si>
  <si>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</si>
  <si>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</si>
  <si>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</si>
  <si>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</si>
  <si>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</si>
  <si>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</si>
  <si>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</si>
  <si>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</si>
  <si>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</si>
  <si>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</si>
  <si>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</si>
  <si>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</si>
  <si>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</si>
  <si>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</si>
  <si>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</si>
  <si>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</si>
  <si>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</si>
  <si>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</si>
  <si>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</si>
  <si>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</si>
  <si>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</si>
  <si>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</si>
  <si>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</si>
  <si>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</si>
  <si>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</si>
  <si>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</si>
  <si>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</si>
  <si>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</si>
  <si>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</si>
  <si>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</si>
  <si>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</si>
  <si>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</si>
  <si>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</si>
  <si>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</si>
  <si>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</si>
  <si>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</si>
  <si>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</si>
  <si>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</si>
  <si>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</si>
  <si>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</si>
  <si>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</si>
  <si>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</si>
  <si>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</si>
  <si>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</si>
  <si>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</si>
  <si>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</si>
  <si>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</si>
  <si>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</si>
  <si>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</si>
  <si>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</si>
  <si>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</si>
  <si>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</si>
  <si>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</si>
  <si>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</si>
  <si>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</si>
  <si>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</si>
  <si>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</si>
  <si>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</si>
  <si>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</si>
  <si>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</si>
  <si>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</si>
  <si>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</si>
  <si>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</si>
  <si>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</si>
  <si>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</si>
  <si>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</si>
  <si>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</si>
  <si>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</si>
  <si>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</si>
  <si>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</si>
  <si>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</si>
  <si>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</si>
  <si>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</si>
  <si>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</si>
  <si>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</si>
  <si>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</si>
  <si>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</si>
  <si>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</si>
  <si>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</si>
  <si>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</si>
  <si>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</si>
  <si>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</si>
  <si>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</si>
  <si>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</si>
  <si>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</si>
  <si>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</si>
  <si>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</si>
  <si>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</si>
  <si>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</si>
  <si>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</si>
  <si>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</si>
  <si>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</si>
  <si>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</si>
  <si>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</si>
  <si>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</si>
  <si>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</si>
  <si>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</si>
  <si>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</si>
  <si>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</si>
  <si>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</si>
  <si>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</si>
  <si>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</si>
  <si>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</si>
  <si>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</si>
  <si>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</si>
  <si>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</si>
  <si>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</si>
  <si>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</si>
  <si>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</si>
  <si>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</si>
  <si>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</si>
  <si>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</si>
  <si>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</si>
  <si>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</si>
  <si>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</si>
  <si>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</si>
  <si>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</si>
  <si>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</si>
  <si>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</si>
  <si>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</si>
  <si>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</si>
  <si>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</si>
  <si>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</si>
  <si>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</si>
  <si>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</si>
  <si>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</si>
  <si>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</si>
  <si>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</si>
  <si>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</si>
  <si>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</si>
  <si>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</si>
  <si>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</si>
  <si>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</si>
  <si>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</si>
  <si>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</si>
  <si>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</si>
  <si>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</si>
  <si>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</si>
  <si>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</si>
  <si>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</si>
  <si>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</si>
  <si>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</si>
  <si>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</si>
  <si>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</si>
  <si>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</si>
  <si>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</si>
  <si>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</si>
  <si>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</si>
  <si>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</si>
  <si>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</si>
  <si>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</si>
  <si>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</si>
  <si>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</si>
  <si>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</si>
  <si>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</si>
  <si>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</si>
  <si>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</si>
  <si>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</si>
  <si>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</si>
  <si>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</si>
  <si>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</si>
  <si>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</si>
  <si>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</si>
  <si>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</si>
  <si>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</si>
  <si>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</si>
  <si>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</si>
  <si>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</si>
  <si>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</si>
  <si>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</si>
  <si>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</si>
  <si>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</si>
  <si>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</si>
  <si>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</si>
  <si>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</si>
  <si>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</si>
  <si>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</si>
  <si>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</si>
  <si>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</si>
  <si>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</si>
  <si>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</si>
  <si>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</si>
  <si>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</si>
  <si>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</si>
  <si>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</si>
  <si>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</si>
  <si>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</si>
  <si>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</si>
  <si>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</si>
  <si>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</si>
  <si>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</si>
  <si>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</si>
  <si>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</si>
  <si>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</si>
  <si>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</si>
  <si>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</si>
  <si>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</si>
  <si>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</si>
  <si>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</si>
  <si>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</si>
  <si>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</si>
  <si>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</si>
  <si>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</si>
  <si>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</si>
  <si>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</si>
  <si>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</si>
  <si>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</si>
  <si>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</si>
  <si>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</si>
  <si>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</si>
  <si>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</si>
  <si>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</si>
  <si>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</si>
  <si>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</si>
  <si>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</si>
  <si>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</si>
  <si>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</si>
  <si>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</si>
  <si>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</si>
  <si>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</si>
  <si>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</si>
  <si>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</si>
  <si>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</si>
  <si>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</si>
  <si>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</si>
  <si>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</si>
  <si>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</si>
  <si>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</si>
  <si>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</si>
  <si>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</si>
  <si>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</si>
  <si>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</si>
  <si>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</si>
  <si>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</si>
  <si>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</si>
  <si>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</si>
  <si>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</si>
  <si>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</si>
  <si>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</si>
  <si>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</si>
  <si>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</si>
  <si>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</si>
  <si>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</si>
  <si>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</si>
  <si>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</si>
  <si>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</si>
  <si>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</si>
  <si>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</si>
  <si>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</si>
  <si>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</si>
  <si>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</si>
  <si>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</si>
  <si>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</si>
  <si>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</si>
  <si>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</si>
  <si>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</si>
  <si>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</si>
  <si>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</si>
  <si>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</si>
  <si>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</si>
  <si>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</si>
  <si>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</si>
  <si>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</si>
  <si>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</si>
  <si>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</si>
  <si>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</si>
  <si>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</si>
  <si>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</si>
  <si>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</si>
  <si>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</si>
  <si>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</si>
  <si>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</si>
  <si>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</si>
  <si>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</si>
  <si>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</si>
  <si>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</si>
  <si>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</si>
  <si>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</si>
  <si>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</si>
  <si>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</si>
  <si>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</si>
  <si>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</si>
  <si>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</si>
  <si>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</si>
  <si>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</si>
  <si>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</si>
  <si>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</si>
  <si>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</si>
  <si>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</si>
  <si>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</si>
  <si>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</si>
  <si>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</si>
  <si>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</si>
  <si>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</si>
  <si>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</si>
  <si>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</si>
  <si>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</si>
  <si>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</si>
  <si>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</si>
  <si>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</si>
  <si>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</si>
  <si>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</si>
  <si>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</si>
  <si>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</si>
  <si>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</si>
  <si>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</si>
  <si>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</si>
  <si>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</si>
  <si>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</si>
  <si>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</si>
  <si>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</si>
  <si>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</si>
  <si>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</si>
  <si>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</si>
  <si>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</si>
  <si>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</si>
  <si>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</si>
  <si>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</si>
  <si>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</si>
  <si>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</si>
  <si>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</si>
  <si>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</si>
  <si>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</si>
  <si>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</si>
  <si>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</si>
  <si>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</si>
  <si>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</si>
  <si>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</si>
  <si>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</si>
  <si>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</si>
  <si>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</si>
  <si>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</si>
  <si>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</si>
  <si>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</si>
  <si>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</si>
  <si>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</si>
  <si>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</si>
  <si>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</si>
  <si>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</si>
  <si>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</si>
  <si>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</si>
  <si>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</si>
  <si>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</si>
  <si>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</si>
  <si>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</si>
  <si>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</si>
  <si>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</si>
  <si>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</si>
  <si>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</si>
  <si>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</si>
  <si>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</si>
  <si>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</si>
  <si>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</si>
  <si>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</si>
  <si>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</si>
  <si>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</si>
  <si>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</si>
  <si>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</si>
  <si>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</si>
  <si>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</si>
  <si>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</si>
  <si>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</si>
  <si>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</si>
  <si>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</si>
  <si>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</si>
  <si>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</si>
  <si>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</si>
  <si>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</si>
  <si>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</si>
  <si>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</si>
  <si>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</si>
  <si>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</si>
  <si>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</si>
  <si>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</si>
  <si>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</si>
  <si>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</si>
  <si>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</si>
  <si>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</si>
  <si>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</si>
  <si>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</si>
  <si>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</si>
  <si>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</si>
  <si>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</si>
  <si>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</si>
  <si>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</si>
  <si>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</si>
  <si>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</si>
  <si>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</si>
  <si>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</si>
  <si>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</si>
  <si>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</si>
  <si>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</si>
  <si>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</si>
  <si>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</si>
  <si>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</si>
  <si>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</si>
  <si>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</si>
  <si>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</si>
  <si>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</si>
  <si>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</si>
  <si>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</si>
  <si>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</si>
  <si>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</si>
  <si>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</si>
  <si>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</si>
  <si>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</si>
  <si>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</si>
  <si>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</si>
  <si>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</si>
  <si>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</si>
  <si>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</si>
  <si>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</si>
  <si>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</si>
  <si>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</si>
  <si>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</si>
  <si>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</si>
  <si>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</si>
  <si>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</si>
  <si>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</si>
  <si>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</si>
  <si>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</si>
  <si>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</si>
  <si>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</si>
  <si>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</si>
  <si>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</si>
  <si>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</si>
  <si>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</si>
  <si>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</si>
  <si>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</si>
  <si>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</si>
  <si>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</si>
  <si>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</si>
  <si>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</si>
  <si>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</si>
  <si>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</si>
  <si>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</si>
  <si>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</si>
  <si>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</si>
  <si>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</si>
  <si>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</si>
  <si>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</si>
  <si>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</si>
  <si>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</si>
  <si>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</si>
  <si>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</si>
  <si>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</si>
  <si>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</si>
  <si>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</si>
  <si>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</si>
  <si>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</si>
  <si>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</si>
  <si>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</si>
  <si>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</si>
  <si>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</si>
  <si>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</si>
  <si>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</si>
  <si>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</si>
  <si>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</si>
  <si>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</si>
  <si>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</si>
  <si>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</si>
  <si>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</si>
  <si>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</si>
  <si>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</si>
  <si>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</si>
  <si>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</si>
  <si>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</si>
  <si>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</si>
  <si>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</si>
  <si>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</si>
  <si>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</si>
  <si>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</si>
  <si>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</si>
  <si>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</si>
  <si>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</si>
  <si>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</si>
  <si>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</si>
  <si>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</si>
  <si>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</si>
  <si>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</si>
  <si>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</si>
  <si>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</si>
  <si>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</si>
  <si>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</si>
  <si>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</si>
  <si>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</si>
  <si>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</si>
  <si>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</si>
  <si>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</si>
  <si>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</si>
  <si>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</si>
  <si>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</si>
  <si>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</si>
  <si>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</si>
  <si>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</si>
  <si>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</si>
  <si>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</si>
  <si>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</si>
  <si>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</si>
  <si>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</si>
  <si>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</si>
  <si>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</si>
  <si>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</si>
  <si>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</si>
  <si>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</si>
  <si>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</si>
  <si>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</si>
  <si>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</si>
  <si>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</si>
  <si>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</si>
  <si>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</si>
  <si>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</si>
  <si>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</si>
  <si>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</si>
  <si>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</si>
  <si>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</si>
  <si>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</si>
  <si>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</si>
  <si>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</si>
  <si>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</si>
  <si>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</si>
  <si>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</si>
  <si>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</si>
  <si>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</si>
  <si>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</si>
  <si>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</si>
  <si>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</si>
  <si>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</si>
  <si>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</si>
  <si>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</si>
  <si>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</si>
  <si>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</si>
  <si>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</si>
  <si>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</si>
  <si>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</si>
  <si>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</si>
  <si>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</si>
  <si>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</si>
  <si>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</si>
  <si>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</si>
  <si>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</si>
  <si>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</si>
  <si>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</si>
  <si>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</si>
  <si>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</si>
  <si>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</si>
  <si>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</si>
  <si>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</si>
  <si>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</si>
  <si>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</si>
  <si>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</si>
  <si>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</si>
  <si>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</si>
  <si>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</si>
  <si>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</si>
  <si>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</si>
  <si>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</si>
  <si>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</si>
  <si>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</si>
  <si>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</si>
  <si>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</si>
  <si>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</si>
  <si>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</si>
  <si>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</si>
  <si>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</si>
  <si>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</si>
  <si>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</si>
  <si>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</si>
  <si>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</si>
  <si>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</si>
  <si>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</si>
  <si>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</si>
  <si>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</si>
  <si>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</si>
  <si>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</si>
  <si>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</si>
  <si>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</si>
  <si>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</si>
  <si>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</si>
  <si>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</si>
  <si>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</si>
  <si>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</si>
  <si>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</si>
  <si>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</si>
  <si>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</si>
  <si>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</si>
  <si>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</si>
  <si>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</si>
  <si>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</si>
  <si>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</si>
  <si>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</si>
  <si>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</si>
  <si>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</si>
  <si>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</si>
  <si>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</si>
  <si>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</si>
  <si>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</si>
  <si>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</si>
  <si>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</si>
  <si>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</si>
  <si>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</si>
  <si>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</si>
  <si>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</si>
  <si>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</si>
  <si>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</si>
  <si>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</si>
  <si>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</si>
  <si>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</si>
  <si>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</si>
  <si>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</si>
  <si>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</si>
  <si>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</si>
  <si>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</si>
  <si>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</si>
  <si>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</si>
  <si>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</si>
  <si>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</si>
  <si>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</si>
  <si>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</si>
  <si>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</si>
  <si>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</si>
  <si>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</si>
  <si>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</si>
  <si>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</si>
  <si>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</si>
  <si>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</si>
  <si>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</si>
  <si>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</si>
  <si>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</si>
  <si>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</si>
  <si>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</si>
  <si>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</si>
  <si>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</si>
  <si>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</si>
  <si>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</si>
  <si>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</si>
  <si>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</si>
  <si>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</si>
  <si>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</si>
  <si>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</si>
  <si>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</si>
  <si>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</si>
  <si>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</si>
  <si>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</si>
  <si>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</si>
  <si>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</si>
  <si>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</si>
  <si>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</si>
  <si>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</si>
  <si>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</si>
  <si>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</si>
  <si>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</si>
  <si>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</si>
  <si>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</si>
  <si>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</si>
  <si>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</si>
  <si>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</si>
  <si>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</si>
  <si>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</si>
  <si>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</si>
  <si>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</si>
  <si>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</si>
  <si>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</si>
  <si>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</si>
  <si>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</si>
  <si>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</si>
  <si>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</si>
  <si>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</si>
  <si>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</si>
  <si>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</si>
  <si>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</si>
  <si>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</si>
  <si>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</si>
  <si>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</si>
  <si>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</si>
  <si>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</si>
  <si>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</si>
  <si>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</si>
  <si>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</si>
  <si>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</si>
  <si>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</si>
  <si>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</si>
  <si>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</si>
  <si>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</si>
  <si>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</si>
  <si>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</si>
  <si>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</si>
  <si>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</si>
  <si>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</si>
  <si>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</si>
  <si>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</si>
  <si>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</si>
  <si>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</si>
  <si>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</si>
  <si>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</si>
  <si>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</si>
  <si>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</si>
  <si>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</si>
  <si>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</si>
  <si>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</si>
  <si>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</si>
  <si>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</si>
  <si>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</si>
  <si>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</si>
  <si>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</si>
  <si>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</si>
  <si>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</si>
  <si>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</si>
  <si>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</si>
  <si>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</si>
  <si>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</si>
  <si>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</si>
  <si>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</si>
  <si>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</si>
  <si>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</si>
  <si>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</si>
  <si>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</si>
  <si>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</si>
  <si>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</si>
  <si>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</si>
  <si>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</si>
  <si>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</si>
  <si>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</si>
  <si>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</si>
  <si>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</si>
  <si>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</si>
  <si>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</si>
  <si>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</si>
  <si>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</si>
  <si>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</si>
  <si>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</si>
  <si>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</si>
  <si>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</si>
  <si>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</si>
  <si>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</si>
  <si>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</si>
  <si>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</si>
  <si>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</si>
  <si>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</si>
  <si>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</si>
  <si>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</si>
  <si>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</si>
  <si>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</si>
  <si>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</si>
  <si>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</si>
  <si>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</si>
  <si>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</si>
  <si>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</si>
  <si>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</si>
  <si>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</si>
  <si>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</si>
  <si>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</si>
  <si>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</si>
  <si>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</si>
  <si>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</si>
  <si>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</si>
  <si>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</si>
  <si>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</si>
  <si>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</si>
  <si>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</si>
  <si>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</si>
  <si>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</si>
  <si>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</si>
  <si>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</si>
  <si>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</si>
  <si>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</si>
  <si>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</si>
  <si>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</si>
  <si>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</si>
  <si>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</si>
  <si>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</si>
  <si>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</si>
  <si>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</si>
  <si>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</si>
  <si>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</si>
  <si>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</si>
  <si>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</si>
  <si>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</si>
  <si>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</si>
  <si>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</si>
  <si>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</si>
  <si>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</si>
  <si>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</si>
  <si>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</si>
  <si>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</si>
  <si>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</si>
  <si>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</si>
  <si>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</si>
  <si>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</si>
  <si>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</si>
  <si>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</si>
  <si>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</si>
  <si>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</si>
  <si>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</si>
  <si>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</si>
  <si>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</si>
  <si>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</si>
  <si>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</si>
  <si>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</si>
  <si>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</si>
  <si>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</si>
  <si>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</si>
  <si>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</si>
  <si>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</si>
  <si>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</si>
  <si>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</si>
  <si>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</si>
  <si>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</si>
  <si>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</si>
  <si>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</si>
  <si>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</si>
  <si>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</si>
  <si>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</si>
  <si>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</si>
  <si>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</si>
  <si>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</si>
  <si>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</si>
  <si>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</si>
  <si>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</si>
  <si>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</si>
  <si>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</si>
  <si>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</si>
  <si>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</si>
  <si>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</si>
  <si>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</si>
  <si>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</si>
  <si>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</si>
  <si>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</si>
  <si>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</si>
  <si>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</si>
  <si>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</si>
  <si>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</si>
  <si>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</si>
  <si>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</si>
  <si>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</si>
  <si>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</si>
  <si>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</si>
  <si>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</si>
  <si>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</si>
  <si>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</si>
  <si>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</si>
  <si>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</si>
  <si>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</si>
  <si>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</si>
  <si>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</si>
  <si>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</si>
  <si>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</si>
  <si>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</si>
  <si>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</si>
  <si>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</si>
  <si>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</si>
  <si>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</si>
  <si>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</si>
  <si>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</si>
  <si>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</si>
  <si>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</si>
  <si>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</si>
  <si>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</si>
  <si>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</si>
  <si>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</si>
  <si>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</si>
  <si>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</si>
  <si>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</si>
  <si>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</si>
  <si>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</si>
  <si>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</si>
  <si>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</si>
  <si>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</si>
  <si>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</si>
  <si>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</si>
  <si>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</si>
  <si>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</si>
  <si>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</si>
  <si>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</si>
  <si>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</si>
  <si>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</si>
  <si>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</si>
  <si>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</si>
  <si>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</si>
  <si>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</si>
  <si>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</si>
  <si>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</si>
  <si>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</si>
  <si>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</si>
  <si>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</si>
  <si>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</si>
  <si>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</si>
  <si>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</si>
  <si>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</si>
  <si>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</si>
  <si>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</si>
  <si>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</si>
  <si>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</si>
  <si>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</si>
  <si>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</si>
  <si>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</si>
  <si>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</si>
  <si>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</si>
  <si>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</si>
  <si>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</si>
  <si>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</si>
  <si>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</si>
  <si>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</si>
  <si>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</si>
  <si>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</si>
  <si>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</si>
  <si>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</si>
  <si>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</si>
  <si>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</si>
  <si>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</si>
  <si>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</si>
  <si>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</si>
  <si>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</si>
  <si>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</si>
  <si>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</si>
  <si>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</si>
  <si>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</si>
  <si>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</si>
  <si>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</si>
  <si>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</si>
  <si>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</si>
  <si>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</si>
  <si>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</si>
  <si>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</si>
  <si>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</si>
  <si>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</si>
  <si>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</si>
  <si>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</si>
  <si>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</si>
  <si>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</si>
  <si>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</si>
  <si>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</si>
  <si>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</si>
  <si>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</si>
  <si>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</si>
  <si>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</si>
  <si>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</si>
  <si>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</si>
  <si>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</si>
  <si>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</si>
  <si>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</si>
  <si>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</si>
  <si>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</si>
  <si>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</si>
  <si>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</si>
  <si>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</si>
  <si>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</si>
  <si>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</si>
  <si>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</si>
  <si>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</si>
  <si>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</si>
  <si>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</si>
  <si>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</si>
  <si>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</si>
  <si>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</si>
  <si>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</si>
  <si>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</si>
  <si>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</si>
  <si>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</si>
  <si>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</si>
  <si>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</si>
  <si>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</si>
  <si>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</si>
  <si>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</si>
  <si>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</si>
  <si>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</si>
  <si>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</si>
  <si>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</si>
  <si>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</si>
  <si>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</si>
  <si>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</si>
  <si>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</si>
  <si>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</si>
  <si>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</si>
  <si>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</si>
  <si>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</si>
  <si>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</si>
  <si>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</si>
  <si>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</si>
  <si>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</si>
  <si>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</si>
  <si>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</si>
  <si>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</si>
  <si>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</si>
  <si>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</si>
  <si>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</si>
  <si>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</si>
  <si>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</si>
  <si>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</si>
  <si>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</si>
  <si>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</si>
  <si>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</si>
  <si>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</si>
  <si>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</si>
  <si>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</si>
  <si>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</si>
  <si>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</si>
  <si>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</si>
  <si>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</si>
  <si>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</si>
  <si>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</si>
  <si>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</si>
  <si>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</si>
  <si>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</si>
  <si>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</si>
  <si>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</si>
  <si>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</si>
  <si>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</si>
  <si>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</si>
  <si>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</si>
  <si>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</si>
  <si>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</si>
  <si>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</si>
  <si>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</si>
  <si>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</si>
  <si>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</si>
  <si>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</si>
  <si>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</si>
  <si>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</si>
  <si>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</si>
  <si>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</si>
  <si>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</si>
  <si>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</si>
  <si>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</si>
  <si>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</si>
  <si>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</si>
  <si>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</si>
  <si>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</si>
  <si>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</si>
  <si>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</si>
  <si>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</si>
  <si>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</si>
  <si>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</si>
  <si>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</si>
  <si>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</si>
  <si>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</si>
  <si>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</si>
  <si>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</si>
  <si>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</si>
  <si>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</si>
  <si>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</si>
  <si>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</si>
  <si>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</si>
  <si>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</si>
  <si>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</si>
  <si>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</si>
  <si>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</si>
  <si>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</si>
  <si>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</si>
  <si>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</si>
  <si>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</si>
  <si>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</si>
  <si>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</si>
  <si>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</si>
  <si>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</si>
  <si>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</si>
  <si>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</si>
  <si>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</si>
  <si>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</si>
  <si>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</si>
  <si>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</si>
  <si>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</si>
  <si>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</si>
  <si>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</si>
  <si>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</si>
  <si>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</si>
  <si>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</si>
  <si>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</si>
  <si>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</si>
  <si>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</si>
  <si>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</si>
  <si>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</si>
  <si>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</si>
  <si>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</si>
  <si>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</si>
  <si>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</si>
  <si>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</si>
  <si>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</si>
  <si>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</si>
  <si>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</si>
  <si>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</si>
  <si>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</si>
  <si>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</si>
  <si>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</si>
  <si>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</si>
  <si>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</si>
  <si>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</si>
  <si>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</si>
  <si>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</si>
  <si>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</si>
  <si>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</si>
  <si>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</si>
  <si>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</si>
  <si>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</si>
  <si>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</si>
  <si>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</si>
  <si>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</si>
  <si>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</si>
  <si>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</si>
  <si>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</si>
  <si>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</si>
  <si>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</si>
  <si>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</si>
  <si>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</si>
  <si>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</si>
  <si>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</si>
  <si>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</si>
  <si>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</si>
  <si>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</si>
  <si>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</si>
  <si>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</si>
  <si>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</si>
  <si>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</si>
  <si>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</si>
  <si>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</si>
  <si>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</si>
  <si>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</si>
  <si>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</si>
  <si>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</si>
  <si>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</si>
  <si>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</si>
  <si>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</si>
  <si>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</si>
  <si>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</si>
  <si>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</si>
  <si>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</si>
  <si>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</si>
  <si>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</si>
  <si>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</si>
  <si>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</si>
  <si>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</si>
  <si>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</si>
  <si>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</si>
  <si>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</si>
  <si>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</si>
  <si>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</si>
  <si>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</si>
  <si>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</si>
  <si>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</si>
  <si>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</si>
  <si>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</si>
  <si>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</si>
  <si>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</si>
  <si>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</si>
  <si>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</si>
  <si>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</si>
  <si>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</si>
  <si>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</si>
  <si>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</si>
  <si>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</si>
  <si>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</si>
  <si>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</si>
  <si>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</si>
  <si>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</si>
  <si>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</si>
  <si>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</si>
  <si>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</si>
  <si>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</si>
  <si>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</si>
  <si>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</si>
  <si>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</si>
  <si>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</si>
  <si>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</si>
  <si>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</si>
  <si>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</si>
  <si>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</si>
  <si>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</si>
  <si>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</si>
  <si>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</si>
  <si>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</si>
  <si>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</si>
  <si>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</si>
  <si>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</si>
  <si>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</si>
  <si>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</si>
  <si>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</si>
  <si>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</si>
  <si>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</si>
  <si>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</si>
  <si>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</si>
  <si>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</si>
  <si>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</si>
  <si>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</si>
  <si>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</si>
  <si>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</si>
  <si>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</si>
  <si>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</si>
  <si>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</si>
  <si>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</si>
  <si>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</si>
  <si>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</si>
  <si>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</si>
  <si>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</si>
  <si>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</si>
  <si>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</si>
  <si>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</si>
  <si>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</si>
  <si>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</si>
  <si>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</si>
  <si>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</si>
  <si>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</si>
  <si>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</si>
  <si>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</si>
  <si>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</si>
  <si>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</si>
  <si>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</si>
  <si>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</si>
  <si>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</si>
  <si>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</si>
  <si>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</si>
  <si>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</si>
  <si>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</si>
  <si>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</si>
  <si>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</si>
  <si>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</si>
  <si>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</si>
  <si>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</si>
  <si>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</si>
  <si>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</si>
  <si>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</si>
  <si>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</si>
  <si>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</si>
  <si>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</si>
  <si>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</si>
  <si>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</si>
  <si>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</si>
  <si>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</si>
  <si>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</si>
  <si>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</si>
  <si>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</si>
  <si>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</si>
  <si>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</si>
  <si>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</si>
  <si>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</si>
  <si>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</si>
  <si>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</si>
  <si>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</si>
  <si>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</si>
  <si>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</si>
  <si>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</si>
  <si>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</si>
  <si>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</si>
  <si>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</si>
  <si>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</si>
  <si>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</si>
  <si>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</si>
  <si>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</si>
  <si>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</si>
  <si>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</si>
  <si>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</si>
  <si>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</si>
  <si>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</si>
  <si>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</si>
  <si>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</si>
  <si>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</si>
  <si>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</si>
  <si>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</si>
  <si>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</si>
  <si>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</si>
  <si>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</si>
  <si>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</si>
  <si>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</si>
  <si>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</si>
  <si>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</si>
  <si>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</si>
  <si>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</si>
  <si>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</si>
  <si>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</si>
  <si>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</si>
  <si>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</si>
  <si>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</si>
  <si>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</si>
  <si>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</si>
  <si>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</si>
  <si>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</si>
  <si>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</si>
  <si>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</si>
  <si>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</si>
  <si>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</si>
  <si>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</si>
  <si>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</si>
  <si>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</si>
  <si>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</si>
  <si>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</si>
  <si>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</si>
  <si>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</si>
  <si>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</si>
  <si>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</si>
  <si>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</si>
  <si>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</si>
  <si>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</si>
  <si>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</si>
  <si>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</si>
  <si>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</si>
  <si>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</si>
  <si>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</si>
  <si>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</si>
  <si>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</si>
  <si>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</si>
  <si>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</si>
  <si>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</si>
  <si>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</si>
  <si>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</si>
  <si>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</si>
  <si>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</si>
  <si>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</si>
  <si>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</si>
  <si>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</si>
  <si>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</si>
  <si>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</si>
  <si>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</si>
  <si>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</si>
  <si>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</si>
  <si>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</si>
  <si>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</si>
  <si>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</si>
  <si>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</si>
  <si>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</si>
  <si>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</si>
  <si>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</si>
  <si>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</si>
  <si>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</si>
  <si>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</si>
  <si>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</si>
  <si>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</si>
  <si>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</si>
  <si>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</si>
  <si>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</si>
  <si>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</si>
  <si>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</si>
  <si>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</si>
  <si>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</si>
  <si>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</si>
  <si>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</si>
  <si>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</si>
  <si>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</si>
  <si>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</si>
  <si>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</si>
  <si>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</si>
  <si>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</si>
  <si>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</si>
  <si>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</si>
  <si>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</si>
  <si>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</si>
  <si>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</si>
  <si>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</si>
  <si>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</si>
  <si>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</si>
  <si>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</si>
  <si>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</si>
  <si>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</si>
  <si>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</si>
  <si>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</si>
  <si>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</si>
  <si>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</si>
  <si>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</si>
  <si>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</si>
  <si>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</si>
  <si>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</si>
  <si>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</si>
  <si>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</si>
  <si>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</si>
  <si>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</si>
  <si>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</si>
  <si>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</si>
  <si>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</si>
  <si>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</si>
  <si>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</si>
  <si>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</si>
  <si>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</si>
  <si>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</si>
  <si>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</si>
  <si>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</si>
  <si>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</si>
  <si>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</si>
  <si>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</si>
  <si>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</si>
  <si>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</si>
  <si>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</si>
  <si>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</si>
  <si>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</si>
  <si>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</si>
  <si>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</si>
  <si>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</si>
  <si>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</si>
  <si>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</si>
  <si>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</si>
  <si>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</si>
  <si>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</si>
  <si>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</si>
  <si>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</si>
  <si>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</si>
  <si>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</si>
  <si>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</si>
  <si>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</si>
  <si>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</si>
  <si>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</si>
  <si>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</si>
  <si>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</si>
  <si>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</si>
  <si>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</si>
  <si>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</si>
  <si>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</si>
  <si>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</si>
  <si>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</si>
  <si>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</si>
  <si>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</si>
  <si>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</si>
  <si>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</si>
  <si>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</si>
  <si>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</si>
  <si>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</si>
  <si>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</si>
  <si>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</si>
  <si>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</si>
  <si>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</si>
  <si>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</si>
  <si>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</si>
  <si>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</si>
  <si>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</si>
  <si>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</si>
  <si>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</si>
  <si>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</si>
  <si>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</si>
  <si>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</si>
  <si>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</si>
  <si>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</si>
  <si>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</si>
  <si>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</si>
  <si>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</si>
  <si>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</si>
  <si>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</si>
  <si>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</si>
  <si>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</si>
  <si>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</si>
  <si>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</si>
  <si>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</si>
  <si>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</si>
  <si>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</si>
  <si>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</si>
  <si>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</si>
  <si>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</si>
  <si>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</si>
  <si>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</si>
  <si>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</si>
  <si>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</si>
  <si>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</si>
  <si>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</si>
  <si>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</si>
  <si>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</si>
  <si>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</si>
  <si>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</si>
  <si>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</si>
  <si>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</si>
  <si>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</si>
  <si>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</si>
  <si>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</si>
  <si>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</si>
  <si>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</si>
  <si>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</si>
  <si>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</si>
  <si>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</si>
  <si>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</si>
  <si>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</si>
  <si>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</si>
  <si>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</si>
  <si>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</si>
  <si>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</si>
  <si>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</si>
  <si>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</si>
  <si>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</si>
  <si>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</si>
  <si>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</si>
  <si>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</si>
  <si>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</si>
  <si>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</si>
  <si>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</si>
  <si>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</si>
  <si>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</si>
  <si>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</si>
  <si>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</si>
  <si>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</si>
  <si>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</si>
  <si>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</si>
  <si>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</si>
  <si>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</si>
  <si>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</si>
  <si>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</si>
  <si>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</si>
  <si>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</si>
  <si>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</si>
  <si>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</si>
  <si>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</si>
  <si>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</si>
  <si>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</si>
  <si>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</si>
  <si>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</si>
  <si>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</si>
  <si>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</si>
  <si>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</si>
  <si>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</si>
  <si>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</si>
  <si>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</si>
  <si>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</si>
  <si>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</si>
  <si>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</si>
  <si>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</si>
  <si>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</si>
  <si>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</si>
  <si>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</si>
  <si>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</si>
  <si>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</si>
  <si>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</si>
  <si>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</si>
  <si>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</si>
  <si>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</si>
  <si>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</si>
  <si>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</si>
  <si>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</si>
  <si>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</si>
  <si>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</si>
  <si>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</si>
  <si>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</si>
  <si>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</si>
  <si>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</si>
  <si>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</si>
  <si>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</si>
  <si>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</si>
  <si>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</si>
  <si>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</si>
  <si>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</si>
  <si>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</si>
  <si>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</si>
  <si>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</si>
  <si>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</si>
  <si>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</si>
  <si>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</si>
  <si>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</si>
  <si>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</si>
  <si>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</si>
  <si>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</si>
  <si>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</si>
  <si>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</si>
  <si>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</si>
  <si>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</si>
  <si>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</si>
  <si>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</si>
  <si>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</si>
  <si>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</si>
  <si>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</si>
  <si>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</si>
  <si>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</si>
  <si>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</si>
  <si>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</si>
  <si>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</si>
  <si>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</si>
  <si>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</si>
  <si>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</si>
  <si>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</si>
  <si>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</si>
  <si>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</si>
  <si>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</si>
  <si>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</si>
  <si>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</si>
  <si>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</si>
  <si>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</si>
  <si>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</si>
  <si>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</si>
  <si>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</si>
  <si>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</si>
  <si>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</si>
  <si>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</si>
  <si>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</si>
  <si>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</si>
  <si>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</si>
  <si>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</si>
  <si>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</si>
  <si>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</si>
  <si>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</si>
  <si>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</si>
  <si>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</si>
  <si>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</si>
  <si>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</si>
  <si>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</si>
  <si>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</si>
  <si>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</si>
  <si>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</si>
  <si>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</si>
  <si>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</si>
  <si>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</si>
  <si>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</si>
  <si>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</si>
  <si>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</si>
  <si>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</si>
  <si>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</si>
  <si>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</si>
  <si>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</si>
  <si>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</si>
  <si>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</si>
  <si>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</si>
  <si>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</si>
  <si>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</si>
  <si>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</si>
  <si>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</si>
  <si>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</si>
  <si>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</si>
  <si>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</si>
  <si>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</si>
  <si>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</si>
  <si>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</si>
  <si>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</si>
  <si>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</si>
  <si>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</si>
  <si>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</si>
  <si>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</si>
  <si>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</si>
  <si>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</si>
  <si>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</si>
  <si>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</si>
  <si>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</si>
  <si>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</si>
  <si>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</si>
  <si>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</si>
  <si>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</si>
  <si>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</si>
  <si>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</si>
  <si>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</si>
  <si>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</si>
  <si>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</si>
  <si>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</si>
  <si>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</si>
  <si>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</si>
  <si>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</si>
  <si>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</si>
  <si>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</si>
  <si>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</si>
  <si>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</si>
  <si>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</si>
  <si>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</si>
  <si>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</si>
  <si>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</si>
  <si>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</si>
  <si>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</si>
  <si>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</si>
  <si>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</si>
  <si>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</si>
  <si>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</si>
  <si>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</si>
  <si>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</si>
  <si>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</si>
  <si>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</si>
  <si>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</si>
  <si>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</si>
  <si>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</si>
  <si>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</si>
  <si>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</si>
  <si>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</si>
  <si>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</si>
  <si>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</si>
  <si>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</si>
  <si>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</si>
  <si>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</si>
  <si>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</si>
  <si>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</si>
  <si>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</si>
  <si>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</si>
  <si>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</si>
  <si>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</si>
  <si>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</si>
  <si>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</si>
  <si>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</si>
  <si>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</si>
  <si>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</si>
  <si>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</si>
  <si>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</si>
  <si>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</si>
  <si>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</si>
  <si>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</si>
  <si>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</si>
  <si>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</si>
  <si>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</si>
  <si>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</si>
  <si>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</si>
  <si>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</si>
  <si>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</si>
  <si>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</si>
  <si>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</si>
  <si>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</si>
  <si>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</si>
  <si>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</si>
  <si>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</si>
  <si>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</si>
  <si>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</si>
  <si>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</si>
  <si>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</si>
  <si>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</si>
  <si>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</si>
  <si>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</si>
  <si>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</si>
  <si>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</si>
  <si>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</si>
  <si>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</si>
  <si>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</si>
  <si>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</si>
  <si>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</si>
  <si>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</si>
  <si>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</si>
  <si>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</si>
  <si>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</si>
  <si>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</si>
  <si>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</si>
  <si>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</si>
  <si>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</si>
  <si>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</si>
  <si>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</si>
  <si>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</si>
  <si>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</si>
  <si>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</si>
  <si>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</si>
  <si>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</si>
  <si>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</si>
  <si>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</si>
  <si>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</si>
  <si>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</si>
  <si>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</si>
  <si>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</si>
  <si>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</si>
  <si>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</si>
  <si>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</si>
  <si>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</si>
  <si>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</si>
  <si>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</si>
  <si>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</si>
  <si>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</si>
  <si>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</si>
  <si>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</si>
  <si>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</si>
  <si>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</si>
  <si>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</si>
  <si>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</si>
  <si>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</si>
  <si>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</si>
  <si>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</si>
  <si>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</si>
  <si>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</si>
  <si>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</si>
  <si>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</si>
  <si>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</si>
  <si>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</si>
  <si>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</si>
  <si>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</si>
  <si>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</si>
  <si>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</si>
  <si>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</si>
  <si>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</si>
  <si>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</si>
  <si>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</si>
  <si>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</si>
  <si>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</si>
  <si>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</si>
  <si>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</si>
  <si>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</si>
  <si>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</si>
  <si>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</si>
  <si>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</si>
  <si>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</si>
  <si>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</si>
  <si>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</si>
  <si>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</si>
  <si>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</si>
  <si>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</si>
  <si>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</si>
  <si>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</si>
  <si>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</si>
  <si>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</si>
  <si>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</si>
  <si>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</si>
  <si>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</si>
  <si>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</si>
  <si>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</si>
  <si>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</si>
  <si>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</si>
  <si>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</si>
  <si>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</si>
  <si>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</si>
  <si>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</si>
  <si>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</si>
  <si>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</si>
  <si>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</si>
  <si>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</si>
  <si>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</si>
  <si>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</si>
  <si>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</si>
  <si>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</si>
  <si>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</si>
  <si>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</si>
  <si>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</si>
  <si>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</si>
  <si>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</si>
  <si>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</si>
  <si>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</si>
  <si>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</si>
  <si>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</si>
  <si>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</si>
  <si>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</si>
  <si>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</si>
  <si>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</si>
  <si>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</si>
  <si>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</si>
  <si>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</si>
  <si>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</si>
  <si>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</si>
  <si>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</si>
  <si>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</si>
  <si>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</si>
  <si>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</si>
  <si>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</si>
  <si>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</si>
  <si>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</si>
  <si>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</si>
  <si>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</si>
  <si>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</si>
  <si>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</si>
  <si>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</si>
  <si>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</si>
  <si>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</si>
  <si>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</si>
  <si>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</si>
  <si>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</si>
  <si>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</si>
  <si>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</si>
  <si>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</si>
  <si>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</si>
  <si>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</si>
  <si>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</si>
  <si>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</si>
  <si>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</si>
  <si>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</si>
  <si>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</si>
  <si>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</si>
  <si>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</si>
  <si>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</si>
  <si>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</si>
  <si>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</si>
  <si>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</si>
  <si>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</si>
  <si>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</si>
  <si>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</si>
  <si>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</si>
  <si>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</si>
  <si>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</si>
  <si>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</si>
  <si>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</si>
  <si>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</si>
  <si>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</si>
  <si>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</si>
  <si>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</si>
  <si>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</si>
  <si>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</si>
  <si>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</si>
  <si>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</si>
  <si>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</si>
  <si>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</si>
  <si>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</si>
  <si>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</si>
  <si>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</si>
  <si>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</si>
  <si>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</si>
  <si>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</si>
  <si>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</si>
  <si>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</si>
  <si>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</si>
  <si>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</si>
  <si>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</si>
  <si>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</si>
  <si>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</si>
  <si>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</si>
  <si>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</si>
  <si>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</si>
  <si>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</si>
  <si>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</si>
  <si>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</si>
  <si>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</si>
  <si>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</si>
  <si>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</si>
  <si>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</si>
  <si>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</si>
  <si>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</si>
  <si>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</si>
  <si>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</si>
  <si>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</si>
  <si>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</si>
  <si>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</si>
  <si>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</si>
  <si>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</si>
  <si>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</si>
  <si>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</si>
  <si>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</si>
  <si>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</si>
  <si>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</si>
  <si>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</si>
  <si>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</si>
  <si>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</si>
  <si>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</si>
  <si>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</si>
  <si>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</si>
  <si>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</si>
  <si>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</si>
  <si>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</si>
  <si>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</si>
  <si>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</si>
  <si>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</si>
  <si>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</si>
  <si>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</si>
  <si>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</si>
  <si>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</si>
  <si>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</si>
  <si>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</si>
  <si>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</si>
  <si>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</si>
  <si>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</si>
  <si>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</si>
  <si>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</si>
  <si>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</si>
  <si>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</si>
  <si>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</si>
  <si>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</si>
  <si>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</si>
  <si>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</si>
  <si>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</si>
  <si>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</si>
  <si>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</si>
  <si>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</si>
  <si>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</si>
  <si>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</si>
  <si>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</si>
  <si>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</si>
  <si>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</si>
  <si>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</si>
  <si>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</si>
  <si>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</si>
  <si>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</si>
  <si>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</si>
  <si>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</si>
  <si>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</si>
  <si>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</si>
  <si>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</si>
  <si>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</si>
  <si>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</si>
  <si>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</si>
  <si>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</si>
  <si>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</si>
  <si>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</si>
  <si>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</si>
  <si>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</si>
  <si>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</si>
  <si>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</si>
  <si>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</si>
  <si>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</si>
  <si>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</si>
  <si>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</si>
  <si>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</si>
  <si>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</si>
  <si>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</si>
  <si>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</si>
  <si>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</si>
  <si>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</si>
  <si>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</si>
  <si>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</si>
  <si>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</si>
  <si>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</si>
  <si>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</si>
  <si>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</si>
  <si>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</si>
  <si>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</si>
  <si>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</si>
  <si>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</si>
  <si>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</si>
  <si>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</si>
  <si>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</si>
  <si>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</si>
  <si>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</si>
  <si>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</si>
  <si>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</si>
  <si>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</si>
  <si>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</si>
  <si>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</si>
  <si>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</si>
  <si>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</si>
  <si>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</si>
  <si>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</si>
  <si>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</si>
  <si>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</si>
  <si>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</si>
  <si>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</si>
  <si>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</si>
  <si>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</si>
  <si>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</si>
  <si>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</si>
  <si>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</si>
  <si>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</si>
  <si>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</si>
  <si>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</si>
  <si>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</si>
  <si>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</si>
  <si>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</si>
  <si>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</si>
  <si>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</si>
  <si>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</si>
  <si>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</si>
  <si>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</si>
  <si>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</si>
  <si>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</si>
  <si>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</si>
  <si>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</si>
  <si>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</si>
  <si>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</si>
  <si>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</si>
  <si>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</si>
  <si>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</si>
  <si>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</si>
  <si>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</si>
  <si>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</si>
  <si>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</si>
  <si>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</si>
  <si>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</si>
  <si>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</si>
  <si>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</si>
  <si>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</si>
  <si>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</si>
  <si>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</si>
  <si>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</si>
  <si>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</si>
  <si>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</si>
  <si>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</si>
  <si>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</si>
  <si>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</si>
  <si>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</si>
  <si>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</si>
  <si>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</si>
  <si>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</si>
  <si>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</si>
  <si>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</si>
  <si>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</si>
  <si>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</si>
  <si>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</si>
  <si>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</si>
  <si>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</si>
  <si>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</si>
  <si>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</si>
  <si>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</si>
  <si>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</si>
  <si>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</si>
  <si>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</si>
  <si>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</si>
  <si>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</si>
  <si>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</si>
  <si>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</si>
  <si>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</si>
  <si>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</si>
  <si>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</si>
  <si>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</si>
  <si>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</si>
  <si>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</si>
  <si>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</si>
  <si>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</si>
  <si>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</si>
  <si>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</si>
  <si>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</si>
  <si>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</si>
  <si>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</si>
  <si>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</si>
  <si>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</si>
  <si>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</si>
  <si>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</si>
  <si>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</si>
  <si>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</si>
  <si>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</si>
  <si>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</si>
  <si>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</si>
  <si>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</si>
  <si>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</si>
  <si>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</si>
  <si>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</si>
  <si>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</si>
  <si>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</si>
  <si>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</si>
  <si>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</si>
  <si>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</si>
  <si>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</si>
  <si>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</si>
  <si>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</si>
  <si>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</si>
  <si>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</si>
  <si>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</si>
  <si>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</si>
  <si>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</si>
  <si>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</si>
  <si>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</si>
  <si>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</si>
  <si>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</si>
  <si>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</si>
  <si>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</si>
  <si>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</si>
  <si>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</si>
  <si>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</si>
  <si>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</si>
  <si>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</si>
  <si>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</si>
  <si>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</si>
  <si>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</si>
  <si>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</si>
  <si>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</si>
  <si>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</si>
  <si>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</si>
  <si>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</si>
  <si>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</si>
  <si>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</si>
  <si>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</si>
  <si>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</si>
  <si>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</si>
  <si>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</si>
  <si>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</si>
  <si>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</si>
  <si>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</si>
  <si>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</si>
  <si>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</si>
  <si>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</si>
  <si>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</si>
  <si>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</si>
  <si>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</si>
  <si>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</si>
  <si>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</si>
  <si>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</si>
  <si>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</si>
  <si>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</si>
  <si>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</si>
  <si>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</si>
  <si>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</si>
  <si>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</si>
  <si>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</si>
  <si>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</si>
  <si>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</si>
  <si>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</si>
  <si>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</si>
  <si>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</si>
  <si>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</si>
  <si>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</si>
  <si>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</si>
  <si>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</si>
  <si>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</si>
  <si>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</si>
  <si>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</si>
  <si>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</si>
  <si>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</si>
  <si>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</si>
  <si>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</si>
  <si>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</si>
  <si>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</si>
  <si>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</si>
  <si>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</si>
  <si>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</si>
  <si>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</si>
  <si>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</si>
  <si>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</si>
  <si>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</si>
  <si>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</si>
  <si>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</si>
  <si>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</si>
  <si>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</si>
  <si>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</si>
  <si>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</si>
  <si>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</si>
  <si>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</si>
  <si>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</si>
  <si>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</si>
  <si>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</si>
  <si>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</si>
  <si>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</si>
  <si>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</si>
  <si>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</si>
  <si>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</si>
  <si>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</si>
  <si>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</si>
  <si>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</si>
  <si>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</si>
  <si>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</si>
  <si>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</si>
  <si>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</si>
  <si>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</si>
  <si>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</si>
  <si>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</si>
  <si>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</si>
  <si>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</si>
  <si>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</si>
  <si>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</si>
  <si>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</si>
  <si>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</si>
  <si>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</si>
  <si>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</si>
  <si>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</si>
  <si>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</si>
  <si>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</si>
  <si>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</si>
  <si>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</si>
  <si>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</si>
  <si>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</si>
  <si>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</si>
  <si>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</si>
  <si>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</si>
  <si>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</si>
  <si>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</si>
  <si>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</si>
  <si>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</si>
  <si>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</si>
  <si>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</si>
  <si>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</si>
  <si>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</si>
  <si>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</si>
  <si>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</si>
  <si>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</si>
  <si>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</si>
  <si>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</si>
  <si>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</si>
  <si>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</si>
  <si>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</si>
  <si>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</si>
  <si>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</si>
  <si>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</si>
  <si>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</si>
  <si>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</si>
  <si>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</si>
  <si>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</si>
  <si>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</si>
  <si>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</si>
  <si>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</si>
  <si>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</si>
  <si>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</si>
  <si>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</si>
  <si>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</si>
  <si>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</si>
  <si>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</si>
  <si>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</si>
  <si>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</si>
  <si>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</si>
  <si>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</si>
  <si>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</si>
  <si>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</si>
  <si>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</si>
  <si>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</si>
  <si>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</si>
  <si>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</si>
  <si>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</si>
  <si>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</si>
  <si>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</si>
  <si>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</si>
  <si>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</si>
  <si>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</si>
  <si>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</si>
  <si>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</si>
  <si>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</si>
  <si>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</si>
  <si>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</si>
  <si>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</si>
  <si>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</si>
  <si>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</si>
  <si>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</si>
  <si>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</si>
  <si>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</si>
  <si>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</si>
  <si>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</si>
  <si>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</si>
  <si>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</si>
  <si>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</si>
  <si>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</si>
  <si>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</si>
  <si>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</si>
  <si>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</si>
  <si>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</si>
  <si>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</si>
  <si>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</si>
  <si>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</si>
  <si>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</si>
  <si>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</si>
  <si>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</si>
  <si>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</si>
  <si>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</si>
  <si>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</si>
  <si>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</si>
  <si>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</si>
  <si>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</si>
  <si>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</si>
  <si>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</si>
  <si>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</si>
  <si>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</si>
  <si>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</si>
  <si>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</si>
  <si>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</si>
  <si>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</si>
  <si>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</si>
  <si>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</si>
  <si>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</si>
  <si>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</si>
  <si>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</si>
  <si>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</si>
  <si>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</si>
  <si>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</si>
  <si>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</si>
  <si>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</si>
  <si>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</si>
  <si>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</si>
  <si>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</si>
  <si>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</si>
  <si>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</si>
  <si>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</si>
  <si>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</si>
  <si>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</si>
  <si>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</si>
  <si>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</si>
  <si>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</si>
  <si>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</si>
  <si>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</si>
  <si>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</si>
  <si>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</si>
  <si>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</si>
  <si>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</si>
  <si>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</si>
  <si>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</si>
  <si>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</si>
  <si>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</si>
  <si>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</si>
  <si>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</si>
  <si>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</si>
  <si>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</si>
  <si>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</si>
  <si>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</si>
  <si>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</si>
  <si>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</si>
  <si>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</si>
  <si>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</si>
  <si>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</si>
  <si>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</si>
  <si>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</si>
  <si>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</si>
  <si>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</si>
  <si>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</si>
  <si>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</si>
  <si>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</si>
  <si>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</si>
  <si>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</si>
  <si>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</si>
  <si>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</si>
  <si>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</si>
  <si>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</si>
  <si>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</si>
  <si>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</si>
  <si>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</si>
  <si>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</si>
  <si>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</si>
  <si>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</si>
  <si>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</si>
  <si>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</si>
  <si>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</si>
  <si>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</si>
  <si>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</si>
  <si>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</si>
  <si>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</si>
  <si>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</si>
  <si>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</si>
  <si>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</si>
  <si>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</si>
  <si>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</si>
  <si>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</si>
  <si>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</si>
  <si>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</si>
  <si>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</si>
  <si>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</si>
  <si>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</si>
  <si>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</si>
  <si>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</si>
  <si>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</si>
  <si>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</si>
  <si>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</si>
  <si>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</si>
  <si>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</si>
  <si>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</si>
  <si>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</si>
  <si>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</si>
  <si>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</si>
  <si>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</si>
  <si>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</si>
  <si>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</si>
  <si>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</si>
  <si>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</si>
  <si>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</si>
  <si>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</si>
  <si>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</si>
  <si>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</si>
  <si>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</si>
  <si>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</si>
  <si>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</si>
  <si>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</si>
  <si>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</si>
  <si>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</si>
  <si>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</si>
  <si>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</si>
  <si>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</si>
  <si>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</si>
  <si>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</si>
  <si>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</si>
  <si>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</si>
  <si>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</si>
  <si>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</si>
  <si>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</si>
  <si>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</si>
  <si>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</si>
  <si>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</si>
  <si>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</si>
  <si>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</si>
  <si>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</si>
  <si>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</si>
  <si>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</si>
  <si>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</si>
  <si>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</si>
  <si>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</si>
  <si>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</si>
  <si>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</si>
  <si>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</si>
  <si>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</si>
  <si>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</si>
  <si>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</si>
  <si>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</si>
  <si>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</si>
  <si>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</si>
  <si>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</si>
  <si>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</si>
  <si>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</si>
  <si>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</si>
  <si>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</si>
  <si>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</si>
  <si>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</si>
  <si>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</si>
  <si>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</si>
  <si>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</si>
  <si>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</si>
  <si>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</si>
  <si>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</si>
  <si>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</si>
  <si>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</si>
  <si>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</si>
  <si>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</si>
  <si>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</si>
  <si>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</si>
  <si>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</si>
  <si>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</si>
  <si>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</si>
  <si>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</si>
  <si>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</si>
  <si>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</si>
  <si>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</si>
  <si>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</si>
  <si>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</si>
  <si>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</si>
  <si>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</si>
  <si>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</si>
  <si>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</si>
  <si>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</si>
  <si>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</si>
  <si>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</si>
  <si>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</si>
  <si>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</si>
  <si>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</si>
  <si>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</si>
  <si>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</si>
  <si>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</si>
  <si>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</si>
  <si>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</si>
  <si>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</si>
  <si>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</si>
  <si>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</si>
  <si>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</si>
  <si>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</si>
  <si>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</si>
  <si>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</si>
  <si>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</si>
  <si>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</si>
  <si>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</si>
  <si>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</si>
  <si>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</si>
  <si>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</si>
  <si>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</si>
  <si>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</si>
  <si>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</si>
  <si>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</si>
  <si>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</si>
  <si>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</si>
  <si>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</si>
  <si>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</si>
  <si>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</si>
  <si>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</si>
  <si>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</si>
  <si>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</si>
  <si>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</si>
  <si>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</si>
  <si>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</si>
  <si>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</si>
  <si>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</si>
  <si>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</si>
  <si>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</si>
  <si>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</si>
  <si>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</si>
  <si>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</si>
  <si>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</si>
  <si>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</si>
  <si>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</si>
  <si>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</si>
  <si>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</si>
  <si>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</si>
  <si>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</si>
  <si>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</si>
  <si>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</si>
  <si>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</si>
  <si>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</si>
  <si>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</si>
  <si>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</si>
  <si>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</si>
  <si>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</si>
  <si>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</si>
  <si>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</si>
  <si>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</si>
  <si>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</si>
  <si>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</si>
  <si>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</si>
  <si>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</si>
  <si>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</si>
  <si>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</si>
  <si>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</si>
  <si>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</si>
  <si>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</si>
  <si>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</si>
  <si>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</si>
  <si>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</si>
  <si>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</si>
  <si>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</si>
  <si>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</si>
  <si>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</si>
  <si>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</si>
  <si>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</si>
  <si>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</si>
  <si>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</si>
  <si>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</si>
  <si>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</si>
  <si>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</si>
  <si>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</si>
  <si>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</si>
  <si>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</si>
  <si>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</si>
  <si>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</si>
  <si>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</si>
  <si>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</si>
  <si>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</si>
  <si>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</si>
  <si>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</si>
  <si>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</si>
  <si>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</si>
  <si>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</si>
  <si>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</si>
  <si>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</si>
  <si>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</si>
  <si>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</si>
  <si>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</si>
  <si>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</si>
  <si>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</si>
  <si>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</si>
  <si>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</si>
  <si>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</si>
  <si>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</si>
  <si>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</si>
  <si>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</si>
  <si>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</si>
  <si>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</si>
  <si>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</si>
  <si>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</si>
  <si>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</si>
  <si>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</si>
  <si>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</si>
  <si>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</si>
  <si>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</si>
  <si>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</si>
  <si>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</si>
  <si>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</si>
  <si>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</si>
  <si>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</si>
  <si>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</si>
  <si>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</si>
  <si>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</si>
  <si>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</si>
  <si>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</si>
  <si>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</si>
  <si>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</si>
  <si>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</si>
  <si>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</si>
  <si>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</si>
  <si>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</si>
  <si>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</si>
  <si>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</si>
  <si>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</si>
  <si>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</si>
  <si>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</si>
  <si>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</si>
  <si>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</si>
  <si>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</si>
  <si>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</si>
  <si>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</si>
  <si>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</si>
  <si>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</si>
  <si>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</si>
  <si>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</si>
  <si>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</si>
  <si>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</si>
  <si>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</si>
  <si>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</si>
  <si>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</si>
  <si>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</si>
  <si>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</si>
  <si>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</si>
  <si>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</si>
  <si>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</si>
  <si>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</si>
  <si>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</si>
  <si>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</si>
  <si>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</si>
  <si>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</si>
  <si>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</si>
  <si>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</si>
  <si>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</si>
  <si>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</si>
  <si>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</si>
  <si>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</si>
  <si>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</si>
  <si>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</si>
  <si>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</si>
  <si>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</si>
  <si>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</si>
  <si>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</si>
  <si>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</si>
  <si>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</si>
  <si>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</si>
  <si>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</si>
  <si>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</si>
  <si>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</si>
  <si>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</si>
  <si>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</si>
  <si>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</si>
  <si>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</si>
  <si>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</si>
  <si>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</si>
  <si>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</si>
  <si>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</si>
  <si>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</si>
  <si>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</si>
  <si>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</si>
  <si>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</si>
  <si>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</si>
  <si>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</si>
  <si>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</si>
  <si>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</si>
  <si>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</si>
  <si>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</si>
  <si>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</si>
  <si>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</si>
  <si>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</si>
  <si>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</si>
  <si>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</si>
  <si>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</si>
  <si>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</si>
  <si>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</si>
  <si>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</si>
  <si>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</si>
  <si>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</si>
  <si>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</si>
  <si>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</si>
  <si>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</si>
  <si>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</si>
  <si>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</si>
  <si>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</si>
  <si>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</si>
  <si>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</si>
  <si>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</si>
  <si>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</si>
  <si>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</si>
  <si>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</si>
  <si>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</si>
  <si>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</si>
  <si>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</si>
  <si>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</si>
  <si>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</si>
  <si>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</si>
  <si>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</si>
  <si>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</si>
  <si>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</si>
  <si>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</si>
  <si>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</si>
  <si>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</si>
  <si>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</si>
  <si>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</si>
  <si>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</si>
  <si>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</si>
  <si>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</si>
  <si>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</si>
  <si>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</si>
  <si>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</si>
  <si>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</si>
  <si>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</si>
  <si>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</si>
  <si>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</si>
  <si>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</si>
  <si>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</si>
  <si>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</si>
  <si>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</si>
  <si>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</si>
  <si>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</si>
  <si>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</si>
  <si>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</si>
  <si>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</si>
  <si>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</si>
  <si>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</si>
  <si>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</si>
  <si>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</si>
  <si>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</si>
  <si>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</si>
  <si>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</si>
  <si>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</si>
  <si>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</si>
  <si>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</si>
  <si>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</si>
  <si>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</si>
  <si>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</si>
  <si>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</si>
  <si>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</si>
  <si>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</si>
  <si>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</si>
  <si>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</si>
  <si>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</si>
  <si>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</si>
  <si>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</si>
  <si>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</si>
  <si>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</si>
  <si>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</si>
  <si>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</si>
  <si>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</si>
  <si>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</si>
  <si>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</si>
  <si>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</si>
  <si>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</si>
  <si>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</si>
  <si>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</si>
  <si>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</si>
  <si>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</si>
  <si>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</si>
  <si>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</si>
  <si>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</si>
  <si>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</si>
  <si>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</si>
  <si>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</si>
  <si>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</si>
  <si>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</si>
  <si>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</si>
  <si>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</si>
  <si>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</si>
  <si>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</si>
  <si>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</si>
  <si>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</si>
  <si>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</si>
  <si>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</si>
  <si>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</si>
  <si>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</si>
  <si>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</si>
  <si>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</si>
  <si>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</si>
  <si>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</si>
  <si>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</si>
  <si>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</si>
  <si>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</si>
  <si>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</si>
  <si>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</si>
  <si>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</si>
  <si>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</si>
  <si>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</si>
  <si>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</si>
  <si>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</si>
  <si>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</si>
  <si>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</si>
  <si>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</si>
  <si>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</si>
  <si>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</si>
  <si>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</si>
  <si>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</si>
  <si>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</si>
  <si>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</si>
  <si>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</si>
  <si>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</si>
  <si>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</si>
  <si>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</si>
  <si>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</si>
  <si>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</si>
  <si>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</si>
  <si>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</si>
  <si>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</si>
  <si>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</si>
  <si>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</si>
  <si>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</si>
  <si>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</si>
  <si>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</si>
  <si>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</si>
  <si>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</si>
  <si>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</si>
  <si>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</si>
  <si>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</si>
  <si>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</si>
  <si>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</si>
  <si>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</si>
  <si>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</si>
  <si>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</si>
  <si>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</si>
  <si>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</si>
  <si>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</si>
  <si>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</si>
  <si>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</si>
  <si>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</si>
  <si>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</si>
  <si>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</si>
  <si>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</si>
  <si>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</si>
  <si>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</si>
  <si>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</si>
  <si>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</si>
  <si>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</si>
  <si>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</si>
  <si>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</si>
  <si>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</si>
  <si>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</si>
  <si>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</si>
  <si>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</si>
  <si>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</si>
  <si>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</si>
  <si>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</si>
  <si>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</si>
  <si>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</si>
  <si>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</si>
  <si>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</si>
  <si>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</si>
  <si>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</si>
  <si>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</si>
  <si>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</si>
  <si>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</si>
  <si>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</si>
  <si>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</si>
  <si>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</si>
  <si>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</si>
  <si>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</si>
  <si>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</si>
  <si>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</si>
  <si>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</si>
  <si>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</si>
  <si>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</si>
  <si>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</si>
  <si>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</si>
  <si>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</si>
  <si>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</si>
  <si>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</si>
  <si>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</si>
  <si>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</si>
  <si>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</si>
  <si>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</si>
  <si>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</si>
  <si>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</si>
  <si>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</si>
  <si>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</si>
  <si>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</si>
  <si>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</si>
  <si>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</si>
  <si>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</si>
  <si>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</si>
  <si>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</si>
  <si>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</si>
  <si>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</si>
  <si>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</si>
  <si>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</si>
  <si>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</si>
  <si>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</si>
  <si>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</si>
  <si>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</si>
  <si>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</si>
  <si>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</si>
  <si>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</si>
  <si>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</si>
  <si>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</si>
  <si>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</si>
  <si>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</si>
  <si>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</si>
  <si>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</si>
  <si>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</si>
  <si>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</si>
  <si>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</si>
  <si>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</si>
  <si>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</si>
  <si>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</si>
  <si>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</si>
  <si>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</si>
  <si>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</si>
  <si>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</si>
  <si>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</si>
  <si>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</si>
  <si>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</si>
  <si>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</si>
  <si>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</si>
  <si>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</si>
  <si>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</si>
  <si>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</si>
  <si>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</si>
  <si>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</si>
  <si>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</si>
  <si>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</si>
  <si>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</si>
  <si>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</si>
  <si>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</si>
  <si>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</si>
  <si>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</si>
  <si>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</si>
  <si>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</si>
  <si>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</si>
  <si>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</si>
  <si>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</si>
  <si>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</si>
  <si>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</si>
  <si>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</si>
  <si>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</si>
  <si>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</si>
  <si>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</si>
  <si>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</si>
  <si>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</si>
  <si>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</si>
  <si>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</si>
  <si>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</si>
  <si>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</si>
  <si>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</si>
  <si>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</si>
  <si>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</si>
  <si>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</si>
  <si>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</si>
  <si>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</si>
  <si>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</si>
  <si>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</si>
  <si>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</si>
  <si>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</si>
  <si>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</si>
  <si>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</si>
  <si>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</si>
  <si>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</si>
  <si>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</si>
  <si>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</si>
  <si>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</si>
  <si>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</si>
  <si>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</si>
  <si>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</si>
  <si>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</si>
  <si>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</si>
  <si>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</si>
  <si>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</si>
  <si>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</si>
  <si>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</si>
  <si>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</si>
  <si>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</si>
  <si>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</si>
  <si>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</si>
  <si>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</si>
  <si>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</si>
  <si>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</si>
  <si>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</si>
  <si>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</si>
  <si>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</si>
  <si>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</si>
  <si>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</si>
  <si>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</si>
  <si>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</si>
  <si>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</si>
  <si>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</si>
  <si>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</si>
  <si>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</si>
  <si>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</si>
  <si>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</si>
  <si>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</si>
  <si>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</si>
  <si>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</si>
  <si>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</si>
  <si>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</si>
  <si>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</si>
  <si>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</si>
  <si>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</si>
  <si>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</si>
  <si>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</si>
  <si>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</si>
  <si>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</si>
  <si>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</si>
  <si>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</si>
  <si>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</si>
  <si>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</si>
  <si>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</si>
  <si>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</si>
  <si>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</si>
  <si>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</si>
  <si>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</si>
  <si>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</si>
  <si>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</si>
  <si>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</si>
  <si>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</si>
  <si>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</si>
  <si>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</si>
  <si>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</si>
  <si>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</si>
  <si>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</si>
  <si>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</si>
  <si>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</si>
  <si>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</si>
  <si>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</si>
  <si>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</si>
  <si>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</si>
  <si>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</si>
  <si>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</si>
  <si>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</si>
  <si>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</si>
  <si>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</si>
  <si>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</si>
  <si>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</si>
  <si>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</si>
  <si>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</si>
  <si>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</si>
  <si>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</si>
  <si>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</si>
  <si>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</si>
  <si>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</si>
  <si>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</si>
  <si>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</si>
  <si>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</si>
  <si>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</si>
  <si>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</si>
  <si>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</si>
  <si>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</si>
  <si>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</si>
  <si>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</si>
  <si>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</si>
  <si>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</si>
  <si>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</si>
  <si>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</si>
  <si>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</si>
  <si>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</si>
  <si>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</si>
  <si>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</si>
  <si>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</si>
  <si>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</si>
  <si>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</si>
  <si>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</si>
  <si>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</si>
  <si>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</si>
  <si>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</si>
  <si>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</si>
  <si>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</si>
  <si>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</si>
  <si>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</si>
  <si>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</si>
  <si>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</si>
  <si>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</si>
  <si>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</si>
  <si>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</si>
  <si>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</si>
  <si>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</si>
  <si>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</si>
  <si>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</si>
  <si>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</si>
  <si>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</si>
  <si>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</si>
  <si>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</si>
  <si>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</si>
  <si>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</si>
  <si>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</si>
  <si>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</si>
  <si>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</si>
  <si>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</si>
  <si>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</si>
  <si>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</si>
  <si>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</si>
  <si>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</si>
  <si>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</si>
  <si>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</si>
  <si>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</si>
  <si>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</si>
  <si>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</si>
  <si>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</si>
  <si>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</si>
  <si>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</si>
  <si>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</si>
  <si>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</si>
  <si>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</si>
  <si>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</si>
  <si>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</si>
  <si>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</si>
  <si>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</si>
  <si>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</si>
  <si>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</si>
  <si>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</si>
  <si>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</si>
  <si>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</si>
  <si>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</si>
  <si>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</si>
  <si>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</si>
  <si>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</si>
  <si>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</si>
  <si>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</si>
  <si>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</si>
  <si>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</si>
  <si>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</si>
  <si>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</si>
  <si>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</si>
  <si>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</si>
  <si>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</si>
  <si>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</si>
  <si>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</si>
  <si>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</si>
  <si>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</si>
  <si>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</si>
  <si>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</si>
  <si>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</si>
  <si>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</si>
  <si>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</si>
  <si>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</si>
  <si>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</si>
  <si>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</si>
  <si>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</si>
  <si>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</si>
  <si>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</si>
  <si>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</si>
  <si>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</si>
  <si>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</si>
  <si>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</si>
  <si>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</si>
  <si>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</si>
  <si>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</si>
  <si>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</si>
  <si>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</si>
  <si>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</si>
  <si>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</si>
  <si>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</si>
  <si>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</si>
  <si>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</si>
  <si>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</si>
  <si>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</si>
  <si>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</si>
  <si>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</si>
  <si>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</si>
  <si>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</si>
  <si>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</si>
  <si>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</si>
  <si>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</si>
  <si>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</si>
  <si>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</si>
  <si>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</si>
  <si>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</si>
  <si>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</si>
  <si>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</si>
  <si>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</si>
  <si>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</si>
  <si>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</si>
  <si>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</si>
  <si>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</si>
  <si>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</si>
  <si>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</si>
  <si>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</si>
  <si>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</si>
  <si>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</si>
  <si>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</si>
  <si>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</si>
  <si>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</si>
  <si>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</si>
  <si>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</si>
  <si>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</si>
  <si>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</si>
  <si>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</si>
  <si>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</si>
  <si>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</si>
  <si>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</si>
  <si>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</si>
  <si>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</si>
  <si>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</si>
  <si>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</si>
  <si>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</si>
  <si>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</si>
  <si>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</si>
  <si>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</si>
  <si>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</si>
  <si>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</si>
  <si>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</si>
  <si>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</si>
  <si>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</si>
  <si>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</si>
  <si>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</si>
  <si>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</si>
  <si>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</si>
  <si>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</si>
  <si>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</si>
  <si>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</si>
  <si>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</si>
  <si>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</si>
  <si>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</si>
  <si>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</si>
  <si>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</si>
  <si>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</si>
  <si>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</si>
  <si>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</si>
  <si>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</si>
  <si>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</si>
  <si>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</si>
  <si>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</si>
  <si>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</si>
  <si>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</si>
  <si>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</si>
  <si>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</si>
  <si>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</si>
  <si>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</si>
  <si>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</si>
  <si>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</si>
  <si>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</si>
  <si>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</si>
  <si>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</si>
  <si>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</si>
  <si>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</si>
  <si>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</si>
  <si>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</si>
  <si>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</si>
  <si>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</si>
  <si>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</si>
  <si>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</si>
  <si>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</si>
  <si>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</si>
  <si>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</si>
  <si>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</si>
  <si>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</si>
  <si>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</si>
  <si>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</si>
  <si>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</si>
  <si>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</si>
  <si>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</si>
  <si>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</si>
  <si>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</si>
  <si>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</si>
  <si>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</si>
  <si>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</si>
  <si>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</si>
  <si>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</si>
  <si>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</si>
  <si>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</si>
  <si>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</si>
  <si>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</si>
  <si>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</si>
  <si>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</si>
  <si>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</si>
  <si>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</si>
  <si>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</si>
  <si>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</si>
  <si>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</si>
  <si>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</si>
  <si>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</si>
  <si>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</si>
  <si>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</si>
  <si>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</si>
  <si>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</si>
  <si>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</si>
  <si>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</si>
  <si>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</si>
  <si>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</si>
  <si>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</si>
  <si>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</si>
  <si>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</si>
  <si>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</si>
  <si>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</si>
  <si>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</si>
  <si>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</si>
  <si>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</si>
  <si>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</si>
  <si>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</si>
  <si>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</si>
  <si>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</si>
  <si>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</si>
  <si>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</si>
  <si>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</si>
  <si>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</si>
  <si>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</si>
  <si>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</si>
  <si>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</si>
  <si>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</si>
  <si>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</si>
  <si>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</si>
  <si>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</si>
  <si>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</si>
  <si>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</si>
  <si>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</si>
  <si>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</si>
  <si>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</si>
  <si>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</si>
  <si>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</si>
  <si>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</si>
  <si>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</si>
  <si>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</si>
  <si>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</si>
  <si>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</si>
  <si>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</si>
  <si>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</si>
  <si>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</si>
  <si>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</si>
  <si>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</si>
  <si>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</si>
  <si>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</si>
  <si>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</si>
  <si>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</si>
  <si>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</si>
  <si>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</si>
  <si>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</si>
  <si>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</si>
  <si>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</si>
  <si>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</si>
  <si>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</si>
  <si>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</si>
  <si>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</si>
  <si>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</si>
  <si>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</si>
  <si>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</si>
  <si>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</si>
  <si>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</si>
  <si>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</si>
  <si>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</si>
  <si>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</si>
  <si>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</si>
  <si>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</si>
  <si>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</si>
  <si>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</si>
  <si>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</si>
  <si>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</si>
  <si>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</si>
  <si>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</si>
  <si>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</si>
  <si>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</si>
  <si>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</si>
  <si>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</si>
  <si>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</si>
  <si>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</si>
  <si>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</si>
  <si>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</si>
  <si>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</si>
  <si>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</si>
  <si>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</si>
  <si>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</si>
  <si>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</si>
  <si>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</si>
  <si>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</si>
  <si>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</si>
  <si>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</si>
  <si>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</si>
  <si>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</si>
  <si>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</si>
  <si>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</si>
  <si>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</si>
  <si>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</si>
  <si>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</si>
  <si>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</si>
  <si>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</si>
  <si>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</si>
  <si>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</si>
  <si>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</si>
  <si>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</si>
  <si>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</si>
  <si>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</si>
  <si>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</si>
  <si>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</si>
  <si>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</si>
  <si>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</si>
  <si>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</si>
  <si>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</si>
  <si>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</si>
  <si>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</si>
  <si>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</si>
  <si>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</si>
  <si>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</si>
  <si>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</si>
  <si>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</si>
  <si>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</si>
  <si>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</si>
  <si>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</si>
  <si>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</si>
  <si>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</si>
  <si>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</si>
  <si>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</si>
  <si>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</si>
  <si>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</si>
  <si>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</si>
  <si>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</si>
  <si>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</si>
  <si>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</si>
  <si>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</si>
  <si>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</si>
  <si>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</si>
  <si>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</si>
  <si>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</si>
  <si>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</si>
  <si>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</si>
  <si>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</si>
  <si>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</si>
  <si>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</si>
  <si>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</si>
  <si>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</si>
  <si>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</si>
  <si>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</si>
  <si>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</si>
  <si>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</si>
  <si>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</si>
  <si>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</si>
  <si>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</si>
  <si>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</si>
  <si>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</si>
  <si>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</si>
  <si>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</si>
  <si>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</si>
  <si>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</si>
  <si>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</si>
  <si>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</si>
  <si>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</si>
  <si>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</si>
  <si>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</si>
  <si>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</si>
  <si>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</si>
  <si>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</si>
  <si>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</si>
  <si>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</si>
  <si>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</si>
  <si>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</si>
  <si>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</si>
  <si>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</si>
  <si>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</si>
  <si>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</si>
  <si>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</si>
  <si>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</si>
  <si>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</si>
  <si>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</si>
  <si>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</si>
  <si>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</si>
  <si>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</si>
  <si>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</si>
  <si>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</si>
  <si>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</si>
  <si>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</si>
  <si>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</si>
  <si>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</si>
  <si>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</si>
  <si>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</si>
  <si>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</si>
  <si>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</si>
  <si>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</si>
  <si>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</si>
  <si>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</si>
  <si>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</si>
  <si>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</si>
  <si>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</si>
  <si>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</si>
  <si>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</si>
  <si>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</si>
  <si>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</si>
  <si>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</si>
  <si>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</si>
  <si>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</si>
  <si>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</si>
  <si>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</si>
  <si>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</si>
  <si>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</si>
  <si>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</si>
  <si>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</si>
  <si>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</si>
  <si>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</si>
  <si>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</si>
  <si>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</si>
  <si>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</si>
  <si>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</si>
  <si>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</si>
  <si>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</si>
  <si>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</si>
  <si>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</si>
  <si>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</si>
  <si>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</si>
  <si>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</si>
  <si>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</si>
  <si>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</si>
  <si>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</si>
  <si>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</si>
  <si>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</si>
  <si>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</si>
  <si>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</si>
  <si>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</si>
  <si>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</si>
  <si>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</si>
  <si>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</si>
  <si>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</si>
  <si>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</si>
  <si>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</si>
  <si>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</si>
  <si>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</si>
  <si>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</si>
  <si>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</si>
  <si>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</si>
  <si>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</si>
  <si>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</si>
  <si>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</si>
  <si>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</si>
  <si>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</si>
  <si>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</si>
  <si>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</si>
  <si>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</si>
  <si>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</si>
  <si>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</si>
  <si>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</si>
  <si>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</si>
  <si>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</si>
  <si>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</si>
  <si>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</si>
  <si>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</si>
  <si>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</si>
  <si>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</si>
  <si>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</si>
  <si>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</si>
  <si>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</si>
  <si>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</si>
  <si>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</si>
  <si>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</si>
  <si>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</si>
  <si>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</si>
  <si>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</si>
  <si>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</si>
  <si>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</si>
  <si>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</si>
  <si>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</si>
  <si>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</si>
  <si>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</si>
  <si>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</si>
  <si>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</si>
  <si>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</si>
  <si>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</si>
  <si>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</si>
  <si>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</si>
  <si>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</si>
  <si>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</si>
  <si>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</si>
  <si>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</si>
  <si>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</si>
  <si>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</si>
  <si>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</si>
  <si>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</si>
  <si>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</si>
  <si>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</si>
  <si>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</si>
  <si>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</si>
  <si>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</si>
  <si>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</si>
  <si>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</si>
  <si>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</si>
  <si>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</si>
  <si>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</si>
  <si>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</si>
  <si>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</si>
  <si>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</si>
  <si>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</si>
  <si>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</si>
  <si>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</si>
  <si>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</si>
  <si>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</si>
  <si>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</si>
  <si>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</si>
  <si>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</si>
  <si>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</si>
  <si>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</si>
  <si>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</si>
  <si>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</si>
  <si>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</si>
  <si>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</si>
  <si>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</si>
  <si>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</si>
  <si>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</si>
  <si>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</si>
  <si>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</si>
  <si>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</si>
  <si>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</si>
  <si>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</si>
  <si>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</si>
  <si>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</si>
  <si>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</si>
  <si>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</si>
  <si>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</si>
  <si>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</si>
  <si>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</si>
  <si>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</si>
  <si>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</si>
  <si>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</si>
  <si>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</si>
  <si>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</si>
  <si>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</si>
  <si>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</si>
  <si>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</si>
  <si>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</si>
  <si>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</si>
  <si>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</si>
  <si>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</si>
  <si>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</si>
  <si>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</si>
  <si>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</si>
  <si>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</si>
  <si>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</si>
  <si>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</si>
  <si>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</si>
  <si>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</si>
  <si>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</si>
  <si>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</si>
  <si>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</si>
  <si>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</si>
  <si>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</si>
  <si>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</si>
  <si>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</si>
  <si>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</si>
  <si>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</si>
  <si>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</si>
  <si>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</si>
  <si>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</si>
  <si>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</si>
  <si>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</si>
  <si>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</si>
  <si>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</si>
  <si>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</si>
  <si>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</si>
  <si>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</si>
  <si>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</si>
  <si>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</si>
  <si>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</si>
  <si>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</si>
  <si>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</si>
  <si>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</si>
  <si>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</si>
  <si>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</si>
  <si>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</si>
  <si>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</si>
  <si>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</si>
  <si>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</si>
  <si>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</si>
  <si>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</si>
  <si>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</si>
  <si>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</si>
  <si>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</si>
  <si>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</si>
  <si>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</si>
  <si>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</si>
  <si>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</si>
  <si>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</si>
  <si>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</si>
  <si>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</si>
  <si>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</si>
  <si>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</si>
  <si>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</si>
  <si>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</si>
  <si>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</si>
  <si>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</si>
  <si>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</si>
  <si>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</si>
  <si>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</si>
  <si>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</si>
  <si>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</si>
  <si>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</si>
  <si>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</si>
  <si>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</si>
  <si>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</si>
  <si>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</si>
  <si>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</si>
  <si>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</si>
  <si>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</si>
  <si>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</si>
  <si>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</si>
  <si>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</si>
  <si>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</si>
  <si>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</si>
  <si>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</si>
  <si>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</si>
  <si>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</si>
  <si>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</si>
  <si>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</si>
  <si>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</si>
  <si>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</si>
  <si>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</si>
  <si>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</si>
  <si>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</si>
  <si>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</si>
  <si>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</si>
  <si>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</si>
  <si>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</si>
  <si>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</si>
  <si>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</si>
  <si>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</si>
  <si>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</si>
  <si>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</si>
  <si>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</si>
  <si>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</si>
  <si>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</si>
  <si>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</si>
  <si>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</si>
  <si>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</si>
  <si>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</si>
  <si>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</si>
  <si>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</si>
  <si>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</si>
  <si>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</si>
  <si>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</si>
  <si>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</si>
  <si>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</si>
  <si>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</si>
  <si>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</si>
  <si>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</si>
  <si>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</si>
  <si>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</si>
  <si>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</si>
  <si>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</si>
  <si>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</si>
  <si>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</si>
  <si>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</si>
  <si>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</si>
  <si>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</si>
  <si>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</si>
  <si>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</si>
  <si>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</si>
  <si>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</si>
  <si>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</si>
  <si>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</si>
  <si>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</si>
  <si>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</si>
  <si>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</si>
  <si>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</si>
  <si>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</si>
  <si>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</si>
  <si>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</si>
  <si>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</si>
  <si>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</si>
  <si>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</si>
  <si>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</si>
  <si>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</si>
  <si>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</si>
  <si>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</si>
  <si>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</si>
  <si>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</si>
  <si>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</si>
  <si>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</si>
  <si>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</si>
  <si>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</si>
  <si>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</si>
  <si>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</si>
  <si>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</si>
  <si>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</si>
  <si>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</si>
  <si>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</si>
  <si>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</si>
  <si>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</si>
  <si>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</si>
  <si>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</si>
  <si>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</si>
  <si>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</si>
  <si>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</si>
  <si>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</si>
  <si>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</si>
  <si>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</si>
  <si>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</si>
  <si>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</si>
  <si>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</si>
  <si>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</si>
  <si>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</si>
  <si>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</si>
  <si>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</si>
  <si>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</si>
  <si>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</si>
  <si>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</si>
  <si>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</si>
  <si>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</si>
  <si>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</si>
  <si>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</si>
  <si>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</si>
  <si>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</si>
  <si>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</si>
  <si>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</si>
  <si>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</si>
  <si>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</si>
  <si>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</si>
  <si>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</si>
  <si>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</si>
  <si>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</si>
  <si>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</si>
  <si>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</si>
  <si>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</si>
  <si>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</si>
  <si>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</si>
  <si>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</si>
  <si>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</si>
  <si>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</si>
  <si>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</si>
  <si>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</si>
  <si>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</si>
  <si>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</si>
  <si>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</si>
  <si>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</si>
  <si>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</si>
  <si>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</si>
  <si>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</si>
  <si>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</si>
  <si>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</si>
  <si>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</si>
  <si>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</si>
  <si>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</si>
  <si>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</si>
  <si>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</si>
  <si>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</si>
  <si>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</si>
  <si>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</si>
  <si>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</si>
  <si>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</si>
  <si>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</si>
  <si>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</si>
  <si>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</si>
  <si>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</si>
  <si>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</si>
  <si>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</si>
  <si>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</si>
  <si>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</si>
  <si>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</si>
  <si>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</si>
  <si>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</si>
  <si>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</si>
  <si>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</si>
  <si>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</si>
  <si>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</si>
  <si>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</si>
  <si>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</si>
  <si>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</si>
  <si>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</si>
  <si>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</si>
  <si>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</si>
  <si>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</si>
  <si>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</si>
  <si>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</si>
  <si>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</si>
  <si>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</si>
  <si>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</si>
  <si>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</si>
  <si>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</si>
  <si>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</si>
  <si>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</si>
  <si>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</si>
  <si>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</si>
  <si>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</si>
  <si>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</si>
  <si>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</si>
  <si>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</si>
  <si>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</si>
  <si>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</si>
  <si>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</si>
  <si>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</si>
  <si>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</si>
  <si>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</si>
  <si>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</si>
  <si>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</si>
  <si>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</si>
  <si>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</si>
  <si>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</si>
  <si>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</si>
  <si>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</si>
  <si>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</si>
  <si>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</si>
  <si>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</si>
  <si>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</si>
  <si>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</si>
  <si>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</si>
  <si>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</si>
  <si>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</si>
  <si>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</si>
  <si>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</si>
  <si>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</si>
  <si>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</si>
  <si>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</si>
  <si>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</si>
  <si>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</si>
  <si>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</si>
  <si>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</si>
  <si>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</si>
  <si>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</si>
  <si>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</si>
  <si>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</si>
  <si>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</si>
  <si>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</si>
  <si>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</si>
  <si>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</si>
  <si>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</si>
  <si>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</si>
  <si>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</si>
  <si>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</si>
  <si>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</si>
  <si>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</si>
  <si>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</si>
  <si>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</si>
  <si>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</si>
  <si>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</si>
  <si>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</si>
  <si>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</si>
  <si>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</si>
  <si>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</si>
  <si>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</si>
  <si>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</si>
  <si>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</si>
  <si>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</si>
  <si>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</si>
  <si>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</si>
  <si>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</si>
  <si>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</si>
  <si>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</si>
  <si>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</si>
  <si>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</si>
  <si>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</si>
  <si>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</si>
  <si>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</si>
  <si>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</si>
  <si>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</si>
  <si>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</si>
  <si>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</si>
  <si>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</si>
  <si>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</si>
  <si>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</si>
  <si>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</si>
  <si>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</si>
  <si>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</si>
  <si>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</si>
  <si>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</si>
  <si>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</si>
  <si>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</si>
  <si>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</si>
  <si>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</si>
  <si>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</si>
  <si>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</si>
  <si>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</si>
  <si>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</si>
  <si>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</si>
  <si>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</si>
  <si>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</si>
  <si>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</si>
  <si>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</si>
  <si>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</si>
  <si>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</si>
  <si>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</si>
  <si>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</si>
  <si>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</si>
  <si>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</si>
  <si>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</si>
  <si>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</si>
  <si>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</si>
  <si>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</si>
  <si>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</si>
  <si>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</si>
  <si>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</si>
  <si>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</si>
  <si>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</si>
  <si>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</si>
  <si>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</si>
  <si>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</si>
  <si>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</si>
  <si>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</si>
  <si>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</si>
  <si>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</si>
  <si>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</si>
  <si>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</si>
  <si>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</si>
  <si>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</si>
  <si>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</si>
  <si>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</si>
  <si>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</si>
  <si>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</si>
  <si>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</si>
  <si>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</si>
  <si>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</si>
  <si>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</si>
  <si>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</si>
  <si>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</si>
  <si>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</si>
  <si>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</si>
  <si>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</si>
  <si>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</si>
  <si>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</si>
  <si>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</si>
  <si>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</si>
  <si>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</si>
  <si>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</si>
  <si>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</si>
  <si>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</si>
  <si>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</si>
  <si>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</si>
  <si>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</si>
  <si>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</si>
  <si>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</si>
  <si>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</si>
  <si>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</si>
  <si>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</si>
  <si>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</si>
  <si>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</si>
  <si>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</si>
  <si>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</si>
  <si>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</si>
  <si>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</si>
  <si>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</si>
  <si>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</si>
  <si>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</si>
  <si>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</si>
  <si>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</si>
  <si>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</si>
  <si>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</si>
  <si>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</si>
  <si>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</si>
  <si>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</si>
  <si>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</si>
  <si>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</si>
  <si>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</si>
  <si>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</si>
  <si>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</si>
  <si>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</si>
  <si>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</si>
  <si>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</si>
  <si>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</si>
  <si>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</si>
  <si>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</si>
  <si>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</si>
  <si>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</si>
  <si>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</si>
  <si>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</si>
  <si>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</si>
  <si>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</si>
  <si>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</si>
  <si>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</si>
  <si>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</si>
  <si>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</si>
  <si>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</si>
  <si>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</si>
  <si>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</si>
  <si>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</si>
  <si>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</si>
  <si>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</si>
  <si>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</si>
  <si>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</si>
  <si>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</si>
  <si>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</si>
  <si>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</si>
  <si>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</si>
  <si>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</si>
  <si>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</si>
  <si>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</si>
  <si>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</si>
  <si>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</si>
  <si>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</si>
  <si>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</si>
  <si>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</si>
  <si>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</si>
  <si>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</si>
  <si>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</si>
  <si>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</si>
  <si>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</si>
  <si>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</si>
  <si>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</si>
  <si>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</si>
  <si>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</si>
  <si>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</si>
  <si>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</si>
  <si>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</si>
  <si>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</si>
  <si>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</si>
  <si>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</si>
  <si>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</si>
  <si>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</si>
  <si>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</si>
  <si>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</si>
  <si>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</si>
  <si>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</si>
  <si>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</si>
  <si>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</si>
  <si>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</si>
  <si>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</si>
  <si>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</si>
  <si>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</si>
  <si>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</si>
  <si>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</si>
  <si>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</si>
  <si>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</si>
  <si>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</si>
  <si>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</si>
  <si>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</si>
  <si>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</si>
  <si>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</si>
  <si>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</si>
  <si>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</si>
  <si>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</si>
  <si>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</si>
  <si>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</si>
  <si>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</si>
  <si>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</si>
  <si>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</si>
  <si>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</si>
  <si>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</si>
  <si>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</si>
  <si>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</si>
  <si>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</si>
  <si>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</si>
  <si>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</si>
  <si>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</si>
  <si>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</si>
  <si>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</si>
  <si>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</si>
  <si>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</si>
  <si>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</si>
  <si>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</si>
  <si>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</si>
  <si>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</si>
  <si>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</si>
  <si>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</si>
  <si>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</si>
  <si>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</si>
  <si>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</si>
  <si>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</si>
  <si>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</si>
  <si>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</si>
  <si>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</si>
  <si>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</si>
  <si>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</si>
  <si>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</si>
  <si>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</si>
  <si>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</si>
  <si>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</si>
  <si>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</si>
  <si>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</si>
  <si>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</si>
  <si>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</si>
  <si>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</si>
  <si>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</si>
  <si>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</si>
  <si>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</si>
  <si>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</si>
  <si>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</si>
  <si>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</si>
  <si>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</si>
  <si>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</si>
  <si>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</si>
  <si>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</si>
  <si>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</si>
  <si>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</si>
  <si>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</si>
  <si>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</si>
  <si>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</si>
  <si>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</si>
  <si>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</si>
  <si>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</si>
  <si>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</si>
  <si>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</si>
  <si>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</si>
  <si>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</si>
  <si>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</si>
  <si>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</si>
  <si>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</si>
  <si>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</si>
  <si>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</si>
  <si>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</si>
  <si>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</si>
  <si>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</si>
  <si>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</si>
  <si>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</si>
  <si>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</si>
  <si>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</si>
  <si>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</si>
  <si>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</si>
  <si>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</si>
  <si>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</si>
  <si>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</si>
  <si>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</si>
  <si>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</si>
  <si>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</si>
  <si>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</si>
  <si>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</si>
  <si>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</si>
  <si>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</si>
  <si>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</si>
  <si>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</si>
  <si>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</si>
  <si>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</si>
  <si>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</si>
  <si>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</si>
  <si>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</si>
  <si>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</si>
  <si>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</si>
  <si>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</si>
  <si>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</si>
  <si>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</si>
  <si>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</si>
  <si>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</si>
  <si>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</si>
  <si>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</si>
  <si>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</si>
  <si>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</si>
  <si>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</si>
  <si>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</si>
  <si>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</si>
  <si>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</si>
  <si>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</si>
  <si>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</si>
  <si>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</si>
  <si>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</si>
  <si>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</si>
  <si>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</si>
  <si>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</si>
  <si>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</si>
  <si>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</si>
  <si>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</si>
  <si>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</si>
  <si>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</si>
  <si>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</si>
  <si>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</si>
  <si>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</si>
  <si>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</si>
  <si>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</si>
  <si>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</si>
  <si>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</si>
  <si>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</si>
  <si>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</si>
  <si>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</si>
  <si>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</si>
  <si>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</si>
  <si>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</si>
  <si>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</si>
  <si>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</si>
  <si>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</si>
  <si>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</si>
  <si>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</si>
  <si>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</si>
  <si>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</si>
  <si>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</si>
  <si>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</si>
  <si>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</si>
  <si>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</si>
  <si>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</si>
  <si>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</si>
  <si>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</si>
  <si>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</si>
  <si>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</si>
  <si>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</si>
  <si>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</si>
  <si>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</si>
  <si>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</si>
  <si>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</si>
  <si>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</si>
  <si>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</si>
  <si>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</si>
  <si>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</si>
  <si>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</si>
  <si>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</si>
  <si>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</si>
  <si>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</si>
  <si>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</si>
  <si>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</si>
  <si>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</si>
  <si>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</si>
  <si>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</si>
  <si>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</si>
  <si>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</si>
  <si>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</si>
  <si>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</si>
  <si>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</si>
  <si>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</si>
  <si>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</si>
  <si>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</si>
  <si>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</si>
  <si>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</si>
  <si>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</si>
  <si>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</si>
  <si>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</si>
  <si>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</si>
  <si>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</si>
  <si>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</si>
  <si>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</si>
  <si>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</si>
  <si>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</si>
  <si>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</si>
  <si>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</si>
  <si>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</si>
  <si>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</si>
  <si>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</si>
  <si>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</si>
  <si>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</si>
  <si>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</si>
  <si>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</si>
  <si>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</si>
  <si>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</si>
  <si>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</si>
  <si>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</si>
  <si>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</si>
  <si>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</si>
  <si>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</si>
  <si>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</si>
  <si>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</si>
  <si>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</si>
  <si>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</si>
  <si>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</si>
  <si>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</si>
  <si>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</si>
  <si>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</si>
  <si>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</si>
  <si>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</si>
  <si>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</si>
  <si>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</si>
  <si>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</si>
  <si>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</si>
  <si>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</si>
  <si>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</si>
  <si>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</si>
  <si>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</si>
  <si>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</si>
  <si>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</si>
  <si>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</si>
  <si>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</si>
  <si>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</si>
  <si>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</si>
  <si>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</si>
  <si>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</si>
  <si>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</si>
  <si>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</si>
  <si>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</si>
  <si>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</si>
  <si>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</si>
  <si>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</si>
  <si>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</si>
  <si>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</si>
  <si>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</si>
  <si>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</si>
  <si>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</si>
  <si>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</si>
  <si>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</si>
  <si>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</si>
  <si>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</si>
  <si>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</si>
  <si>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</si>
  <si>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</si>
  <si>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</si>
  <si>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</si>
  <si>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</si>
  <si>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</si>
  <si>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</si>
  <si>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</si>
  <si>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</si>
  <si>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</si>
  <si>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</si>
  <si>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</si>
  <si>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</si>
  <si>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</si>
  <si>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</si>
  <si>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</si>
  <si>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</si>
  <si>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</si>
  <si>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</si>
  <si>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</si>
  <si>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</si>
  <si>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</si>
  <si>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</si>
  <si>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</si>
  <si>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</si>
  <si>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</si>
  <si>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</si>
  <si>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</si>
  <si>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</si>
  <si>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</si>
  <si>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</si>
  <si>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</si>
  <si>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</si>
  <si>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</si>
  <si>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</si>
  <si>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</si>
  <si>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</si>
  <si>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</si>
  <si>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</si>
  <si>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</si>
  <si>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</si>
  <si>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</si>
  <si>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</si>
  <si>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</si>
  <si>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</si>
  <si>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</si>
  <si>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</si>
  <si>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</si>
  <si>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</si>
  <si>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</si>
  <si>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</si>
  <si>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</si>
  <si>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</si>
  <si>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</si>
  <si>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</si>
  <si>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</si>
  <si>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</si>
  <si>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</si>
  <si>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</si>
  <si>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</si>
  <si>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</si>
  <si>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</si>
  <si>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</si>
  <si>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</si>
  <si>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</si>
  <si>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</si>
  <si>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</si>
  <si>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</si>
  <si>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</si>
  <si>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</si>
  <si>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</si>
  <si>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</si>
  <si>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</si>
  <si>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</si>
  <si>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</si>
  <si>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</si>
  <si>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</si>
  <si>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</si>
  <si>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</si>
  <si>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</si>
  <si>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</si>
  <si>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</si>
  <si>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</si>
  <si>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</si>
  <si>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</si>
  <si>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</si>
  <si>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</si>
  <si>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</si>
  <si>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</si>
  <si>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</si>
  <si>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</si>
  <si>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</si>
  <si>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</si>
  <si>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</si>
  <si>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</si>
  <si>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</si>
  <si>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</si>
  <si>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</si>
  <si>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</si>
  <si>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</si>
  <si>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</si>
  <si>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</si>
  <si>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</si>
  <si>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</si>
  <si>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</si>
  <si>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</si>
  <si>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</si>
  <si>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</si>
  <si>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</si>
  <si>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</si>
  <si>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</si>
  <si>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</si>
  <si>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</si>
  <si>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</si>
  <si>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</si>
  <si>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</si>
  <si>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</si>
  <si>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</si>
  <si>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</si>
  <si>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</si>
  <si>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</si>
  <si>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</si>
  <si>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</si>
  <si>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</si>
  <si>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</si>
  <si>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</si>
  <si>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</si>
  <si>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</si>
  <si>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</si>
  <si>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</si>
  <si>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</si>
  <si>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</si>
  <si>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</si>
  <si>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</si>
  <si>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</si>
  <si>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</si>
  <si>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</si>
  <si>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</si>
  <si>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</si>
  <si>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</si>
  <si>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</si>
  <si>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</si>
  <si>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</si>
  <si>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</si>
  <si>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</si>
  <si>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</si>
  <si>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</si>
  <si>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</si>
  <si>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</si>
  <si>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</si>
  <si>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</si>
  <si>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</si>
  <si>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</si>
  <si>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</si>
  <si>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</si>
  <si>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</si>
  <si>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</si>
  <si>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</si>
  <si>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</si>
  <si>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</si>
  <si>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</si>
  <si>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</si>
  <si>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</si>
  <si>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</si>
  <si>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</si>
  <si>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</si>
  <si>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</si>
  <si>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</si>
  <si>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</si>
  <si>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</si>
  <si>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</si>
  <si>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</si>
  <si>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</si>
  <si>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</si>
  <si>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</si>
  <si>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</si>
  <si>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</si>
  <si>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</si>
  <si>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</si>
  <si>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</si>
  <si>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</si>
  <si>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</si>
  <si>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</si>
  <si>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</si>
  <si>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</si>
  <si>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</si>
  <si>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</si>
  <si>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</si>
  <si>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</si>
  <si>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</si>
  <si>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</si>
  <si>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</si>
  <si>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</si>
  <si>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</si>
  <si>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</si>
  <si>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</si>
  <si>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</si>
  <si>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</si>
  <si>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</si>
  <si>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</si>
  <si>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</si>
  <si>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</si>
  <si>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</si>
  <si>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</si>
  <si>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</si>
  <si>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</si>
  <si>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</si>
  <si>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</si>
  <si>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</si>
  <si>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</si>
  <si>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</si>
  <si>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</si>
  <si>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</si>
  <si>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</si>
  <si>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</si>
  <si>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</si>
  <si>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</si>
  <si>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</si>
  <si>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</si>
  <si>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</si>
  <si>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</si>
  <si>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</si>
  <si>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</si>
  <si>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</si>
  <si>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</si>
  <si>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</si>
  <si>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</si>
  <si>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</si>
  <si>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</si>
  <si>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</si>
  <si>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</si>
  <si>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</si>
  <si>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</si>
  <si>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</si>
  <si>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</si>
  <si>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</si>
  <si>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</si>
  <si>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</si>
  <si>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</si>
  <si>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</si>
  <si>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</si>
  <si>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</si>
  <si>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</si>
  <si>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</si>
  <si>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</si>
  <si>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</si>
  <si>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</si>
  <si>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</si>
  <si>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</si>
  <si>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</si>
  <si>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</si>
  <si>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</si>
  <si>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</si>
  <si>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</si>
  <si>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</si>
  <si>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</si>
  <si>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</si>
  <si>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</si>
  <si>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</si>
  <si>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</si>
  <si>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</si>
  <si>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</si>
  <si>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</si>
  <si>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</si>
  <si>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</si>
  <si>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</si>
  <si>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</si>
  <si>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</si>
  <si>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</si>
  <si>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</si>
  <si>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</si>
  <si>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</si>
  <si>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</si>
  <si>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</si>
  <si>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</si>
  <si>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</si>
  <si>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</si>
  <si>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</si>
  <si>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</si>
  <si>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</si>
  <si>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</si>
  <si>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</si>
  <si>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</si>
  <si>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</si>
  <si>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</si>
  <si>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</si>
  <si>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</si>
  <si>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</si>
  <si>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</si>
  <si>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</si>
  <si>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</si>
  <si>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</si>
  <si>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</si>
  <si>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</si>
  <si>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</si>
  <si>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</si>
  <si>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</si>
  <si>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</si>
  <si>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</si>
  <si>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</si>
  <si>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</si>
  <si>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</si>
  <si>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</si>
  <si>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</si>
  <si>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</si>
  <si>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</si>
  <si>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</si>
  <si>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</si>
  <si>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</si>
  <si>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</si>
  <si>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</si>
  <si>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</si>
  <si>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</si>
  <si>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</si>
  <si>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</si>
  <si>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</si>
  <si>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</si>
  <si>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</si>
  <si>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</si>
  <si>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</si>
  <si>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</si>
  <si>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</si>
  <si>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</si>
  <si>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</si>
  <si>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</si>
  <si>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</si>
  <si>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</si>
  <si>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</si>
  <si>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</si>
  <si>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</si>
  <si>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</si>
  <si>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</si>
  <si>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</si>
  <si>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</si>
  <si>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</si>
  <si>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</si>
  <si>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</si>
  <si>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</si>
  <si>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</si>
  <si>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</si>
  <si>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</si>
  <si>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</si>
  <si>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</si>
  <si>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</si>
  <si>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</si>
  <si>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</si>
  <si>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</si>
  <si>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</si>
  <si>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</si>
  <si>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</si>
  <si>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</si>
  <si>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</si>
  <si>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</si>
  <si>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</si>
  <si>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</si>
  <si>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</si>
  <si>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</si>
  <si>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</si>
  <si>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</si>
  <si>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</si>
  <si>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</si>
  <si>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</si>
  <si>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</si>
  <si>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</si>
  <si>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</si>
  <si>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</si>
  <si>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</si>
  <si>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</si>
  <si>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</si>
  <si>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</si>
  <si>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</si>
  <si>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</si>
  <si>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</si>
  <si>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</si>
  <si>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</si>
  <si>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</si>
  <si>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</si>
  <si>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</si>
  <si>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</si>
  <si>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</si>
  <si>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</si>
  <si>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</si>
  <si>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</si>
  <si>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</si>
  <si>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</si>
  <si>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</si>
  <si>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</si>
  <si>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</si>
  <si>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</si>
  <si>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</si>
  <si>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</si>
  <si>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</si>
  <si>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</si>
  <si>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</si>
  <si>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</si>
  <si>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</si>
  <si>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</si>
  <si>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</si>
  <si>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</si>
  <si>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</si>
  <si>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</si>
  <si>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</si>
  <si>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</si>
  <si>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</si>
  <si>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</si>
  <si>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</si>
  <si>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</si>
  <si>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</si>
  <si>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</si>
  <si>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</si>
  <si>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</si>
  <si>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</si>
  <si>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</si>
  <si>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</si>
  <si>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</si>
  <si>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</si>
  <si>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</si>
  <si>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</si>
  <si>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</si>
  <si>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</si>
  <si>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</si>
  <si>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</si>
  <si>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</si>
  <si>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</si>
  <si>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</si>
  <si>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</si>
  <si>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</si>
  <si>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</si>
  <si>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</si>
  <si>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</si>
  <si>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</si>
  <si>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</si>
  <si>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</si>
  <si>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</si>
  <si>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</si>
  <si>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</si>
  <si>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</si>
  <si>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</si>
  <si>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</si>
  <si>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</si>
  <si>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</si>
  <si>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</si>
  <si>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</si>
  <si>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</si>
  <si>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</si>
  <si>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</si>
  <si>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</si>
  <si>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</si>
  <si>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</si>
  <si>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</si>
  <si>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</si>
  <si>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</si>
  <si>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</si>
  <si>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</si>
  <si>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</si>
  <si>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</si>
  <si>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</si>
  <si>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</si>
  <si>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</si>
  <si>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</si>
  <si>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</si>
  <si>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</si>
  <si>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</si>
  <si>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</si>
  <si>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</si>
  <si>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</si>
  <si>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</si>
  <si>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</si>
  <si>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</si>
  <si>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</si>
  <si>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</si>
  <si>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</si>
  <si>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</si>
  <si>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</si>
  <si>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</si>
  <si>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</si>
  <si>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</si>
  <si>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</si>
  <si>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</si>
  <si>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</si>
  <si>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</si>
  <si>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</si>
  <si>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</si>
  <si>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</si>
  <si>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</si>
  <si>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</si>
  <si>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</si>
  <si>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</si>
  <si>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</si>
  <si>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</si>
  <si>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</si>
  <si>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</si>
  <si>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</si>
  <si>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</si>
  <si>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</si>
  <si>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</si>
  <si>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</si>
  <si>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</si>
  <si>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</si>
  <si>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</si>
  <si>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</si>
  <si>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</si>
  <si>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</si>
  <si>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</si>
  <si>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</si>
  <si>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</si>
  <si>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</si>
  <si>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</si>
  <si>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</si>
  <si>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</si>
  <si>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</si>
  <si>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</si>
  <si>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</si>
  <si>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</si>
  <si>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</si>
  <si>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</si>
  <si>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</si>
  <si>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</si>
  <si>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</si>
  <si>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</si>
  <si>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</si>
  <si>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</si>
  <si>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</si>
  <si>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</si>
  <si>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</si>
  <si>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</si>
  <si>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</si>
  <si>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</si>
  <si>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</si>
  <si>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</si>
  <si>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</si>
  <si>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</si>
  <si>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</si>
  <si>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</si>
  <si>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</si>
  <si>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</si>
  <si>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</si>
  <si>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</si>
  <si>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</si>
  <si>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</si>
  <si>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</si>
  <si>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</si>
  <si>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</si>
  <si>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</si>
  <si>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</si>
  <si>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</si>
  <si>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</si>
  <si>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</si>
  <si>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</si>
  <si>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</si>
  <si>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</si>
  <si>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</si>
  <si>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</si>
  <si>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</si>
  <si>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</si>
  <si>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</si>
  <si>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</si>
  <si>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</si>
  <si>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</si>
  <si>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</si>
  <si>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</si>
  <si>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</si>
  <si>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</si>
  <si>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</si>
  <si>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</si>
  <si>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</si>
  <si>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</si>
  <si>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</si>
  <si>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</si>
  <si>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</si>
  <si>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</si>
  <si>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</si>
  <si>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</si>
  <si>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</si>
  <si>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</si>
  <si>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</si>
  <si>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</si>
  <si>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</si>
  <si>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</si>
  <si>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</si>
  <si>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</si>
  <si>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</si>
  <si>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</si>
  <si>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</si>
  <si>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</si>
  <si>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</si>
  <si>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</si>
  <si>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</si>
  <si>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</si>
  <si>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</si>
  <si>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</si>
  <si>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</si>
  <si>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</si>
  <si>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</si>
  <si>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</si>
  <si>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</si>
  <si>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</si>
  <si>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</si>
  <si>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</si>
  <si>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</si>
  <si>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</si>
  <si>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</si>
  <si>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</si>
  <si>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</si>
  <si>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</si>
  <si>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</si>
  <si>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</si>
  <si>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</si>
  <si>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</si>
  <si>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</si>
  <si>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</si>
  <si>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</si>
  <si>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</si>
  <si>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</si>
  <si>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</si>
  <si>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</si>
  <si>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</si>
  <si>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</si>
  <si>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</si>
  <si>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</si>
  <si>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</si>
  <si>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</si>
  <si>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</si>
  <si>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</si>
  <si>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</si>
  <si>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</si>
  <si>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</si>
  <si>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</si>
  <si>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</si>
  <si>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</si>
  <si>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</si>
  <si>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</si>
  <si>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</si>
  <si>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</si>
  <si>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</si>
  <si>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</si>
  <si>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</si>
  <si>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</si>
  <si>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</si>
  <si>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</si>
  <si>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</si>
  <si>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</si>
  <si>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</si>
  <si>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</si>
  <si>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</si>
  <si>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</si>
  <si>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</si>
  <si>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</si>
  <si>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</si>
  <si>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</si>
  <si>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</si>
  <si>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</si>
  <si>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</si>
  <si>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</si>
  <si>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</si>
  <si>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</si>
  <si>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</si>
  <si>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</si>
  <si>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</si>
  <si>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</si>
  <si>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</si>
  <si>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</si>
  <si>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</si>
  <si>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</si>
  <si>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</si>
  <si>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</si>
  <si>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</si>
  <si>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</si>
  <si>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</si>
  <si>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</si>
  <si>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</si>
  <si>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</si>
  <si>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</si>
  <si>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</si>
  <si>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</si>
  <si>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</si>
  <si>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</si>
  <si>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</si>
  <si>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</si>
  <si>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</si>
  <si>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</si>
  <si>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</si>
  <si>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</si>
  <si>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</si>
  <si>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</si>
  <si>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</si>
  <si>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</si>
  <si>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</si>
  <si>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</si>
  <si>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</si>
  <si>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</si>
  <si>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</si>
  <si>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</si>
  <si>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</si>
  <si>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</si>
  <si>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</si>
  <si>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</si>
  <si>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</si>
  <si>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</si>
  <si>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</si>
  <si>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</si>
  <si>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</si>
  <si>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</si>
  <si>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</si>
  <si>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</si>
  <si>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</si>
  <si>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</si>
  <si>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</si>
  <si>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</si>
  <si>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</si>
  <si>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</si>
  <si>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</si>
  <si>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</si>
  <si>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</si>
  <si>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</si>
  <si>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</si>
  <si>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</si>
  <si>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</si>
  <si>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</si>
  <si>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</si>
  <si>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</si>
  <si>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</si>
  <si>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</si>
  <si>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</si>
  <si>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</si>
  <si>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</si>
  <si>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</si>
  <si>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</si>
  <si>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</si>
  <si>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</si>
  <si>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</si>
  <si>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</si>
  <si>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</si>
  <si>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</si>
  <si>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</si>
  <si>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</si>
  <si>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</si>
  <si>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</si>
  <si>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</si>
  <si>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</si>
  <si>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</si>
  <si>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</si>
  <si>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</si>
  <si>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</si>
  <si>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</si>
  <si>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</si>
  <si>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</si>
  <si>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</si>
  <si>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</si>
  <si>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</si>
  <si>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</si>
  <si>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</si>
  <si>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</si>
  <si>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</si>
  <si>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</si>
  <si>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</si>
  <si>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</si>
  <si>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</si>
  <si>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</si>
  <si>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</si>
  <si>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</si>
  <si>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</si>
  <si>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</si>
  <si>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</si>
  <si>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</si>
  <si>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</si>
  <si>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</si>
  <si>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</si>
  <si>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</si>
  <si>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</si>
  <si>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</si>
  <si>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</si>
  <si>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</si>
  <si>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</si>
  <si>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</si>
  <si>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</si>
  <si>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</si>
  <si>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</si>
  <si>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</si>
  <si>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</si>
  <si>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</si>
  <si>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</si>
  <si>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</si>
  <si>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</si>
  <si>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</si>
  <si>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</si>
  <si>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</si>
  <si>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</si>
  <si>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</si>
  <si>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</si>
  <si>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</si>
  <si>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</si>
  <si>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</si>
  <si>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</si>
  <si>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</si>
  <si>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</si>
  <si>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</si>
  <si>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</si>
  <si>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</si>
  <si>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</si>
  <si>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</si>
  <si>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</si>
  <si>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</si>
  <si>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</si>
  <si>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</si>
  <si>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</si>
  <si>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</si>
  <si>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</si>
  <si>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</si>
  <si>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</si>
  <si>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</si>
  <si>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</si>
  <si>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</si>
  <si>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</si>
  <si>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</si>
  <si>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</si>
  <si>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</si>
  <si>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</si>
  <si>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</si>
  <si>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</si>
  <si>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</si>
  <si>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</si>
  <si>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</si>
  <si>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</si>
  <si>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</si>
  <si>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</si>
  <si>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</si>
  <si>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</si>
  <si>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</si>
  <si>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</si>
  <si>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</si>
  <si>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</si>
  <si>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</si>
  <si>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</si>
  <si>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</si>
  <si>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</si>
  <si>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</si>
  <si>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</si>
  <si>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</si>
  <si>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</si>
  <si>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</si>
  <si>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</si>
  <si>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</si>
  <si>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</si>
  <si>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</si>
  <si>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</si>
  <si>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</si>
  <si>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</si>
  <si>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</si>
  <si>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</si>
  <si>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</si>
  <si>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</si>
  <si>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</si>
  <si>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</si>
  <si>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</si>
  <si>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</si>
  <si>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</si>
  <si>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</si>
  <si>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</si>
  <si>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</si>
  <si>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</si>
  <si>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</si>
  <si>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</si>
  <si>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</si>
  <si>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</si>
  <si>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</si>
  <si>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</si>
  <si>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</si>
  <si>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</si>
  <si>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</si>
  <si>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</si>
  <si>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</si>
  <si>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</si>
  <si>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</si>
  <si>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</si>
  <si>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</si>
  <si>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</si>
  <si>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</si>
  <si>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</si>
  <si>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</si>
  <si>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</si>
  <si>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</si>
  <si>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</si>
  <si>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</si>
  <si>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</si>
  <si>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</si>
  <si>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</si>
  <si>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</si>
  <si>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</si>
  <si>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</si>
  <si>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</si>
  <si>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</si>
  <si>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</si>
  <si>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</si>
  <si>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</si>
  <si>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</si>
  <si>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</si>
  <si>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</si>
  <si>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</si>
  <si>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</si>
  <si>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</si>
  <si>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</si>
  <si>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</si>
  <si>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</si>
  <si>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</si>
  <si>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</si>
  <si>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</si>
  <si>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</si>
  <si>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</si>
  <si>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</si>
  <si>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</si>
  <si>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</si>
  <si>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</si>
  <si>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</si>
  <si>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</si>
  <si>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</si>
  <si>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</si>
  <si>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</si>
  <si>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</si>
  <si>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</si>
  <si>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</si>
  <si>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</si>
  <si>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</si>
  <si>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</si>
  <si>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</si>
  <si>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</si>
  <si>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</si>
  <si>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</si>
  <si>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</si>
  <si>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</si>
  <si>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</si>
  <si>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</si>
  <si>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</si>
  <si>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</si>
  <si>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</si>
  <si>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</si>
  <si>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</si>
  <si>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</si>
  <si>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</si>
  <si>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</si>
  <si>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</si>
  <si>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</si>
  <si>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</si>
  <si>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</si>
  <si>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</si>
  <si>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</si>
  <si>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</si>
  <si>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</si>
  <si>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</si>
  <si>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</si>
  <si>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</si>
  <si>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</si>
  <si>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</si>
  <si>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</si>
  <si>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</si>
  <si>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</si>
  <si>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</si>
  <si>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</si>
  <si>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</si>
  <si>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</si>
  <si>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</si>
  <si>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</si>
  <si>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</si>
  <si>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</si>
  <si>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</si>
  <si>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</si>
  <si>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</si>
  <si>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</si>
  <si>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</si>
  <si>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</si>
  <si>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</si>
  <si>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</si>
  <si>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</si>
  <si>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</si>
  <si>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</si>
  <si>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</si>
  <si>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</si>
  <si>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</si>
  <si>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</si>
  <si>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</si>
  <si>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</si>
  <si>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</si>
  <si>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</si>
  <si>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</si>
  <si>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</si>
  <si>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</si>
  <si>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</si>
  <si>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</si>
  <si>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</si>
  <si>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</si>
  <si>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</si>
  <si>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</si>
  <si>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</si>
  <si>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</si>
  <si>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</si>
  <si>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</si>
  <si>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</si>
  <si>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</si>
  <si>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</si>
  <si>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</si>
  <si>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</si>
  <si>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</si>
  <si>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</si>
  <si>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</si>
  <si>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</si>
  <si>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</si>
  <si>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</si>
  <si>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</si>
  <si>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</si>
  <si>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</si>
  <si>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</si>
  <si>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</si>
  <si>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</si>
  <si>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</si>
  <si>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</si>
  <si>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</si>
  <si>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</si>
  <si>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</si>
  <si>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</si>
  <si>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</si>
  <si>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</si>
  <si>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</si>
  <si>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</si>
  <si>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</si>
  <si>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</si>
  <si>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</si>
  <si>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</si>
  <si>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</si>
  <si>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</si>
  <si>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</si>
  <si>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</si>
  <si>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</si>
  <si>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</si>
  <si>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</si>
  <si>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</si>
  <si>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</si>
  <si>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</si>
  <si>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</si>
  <si>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</si>
  <si>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</si>
  <si>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</si>
  <si>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</si>
  <si>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</si>
  <si>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</si>
  <si>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</si>
  <si>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</si>
  <si>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</si>
  <si>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</si>
  <si>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</si>
  <si>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</si>
  <si>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</si>
  <si>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</si>
  <si>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</si>
  <si>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</si>
  <si>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</si>
  <si>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</si>
  <si>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</si>
  <si>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</si>
  <si>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</si>
  <si>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</si>
  <si>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</si>
  <si>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</si>
  <si>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</si>
  <si>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</si>
  <si>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</si>
  <si>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</si>
  <si>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</si>
  <si>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</si>
  <si>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</si>
  <si>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</si>
  <si>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</si>
  <si>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</si>
  <si>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</si>
  <si>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</si>
  <si>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</si>
  <si>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</si>
  <si>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</si>
  <si>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</si>
  <si>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</si>
  <si>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</si>
  <si>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</si>
  <si>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</si>
  <si>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</si>
  <si>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</si>
  <si>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</si>
  <si>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</si>
  <si>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</si>
  <si>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</si>
  <si>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</si>
  <si>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</si>
  <si>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</si>
  <si>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</si>
  <si>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</si>
  <si>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</si>
  <si>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</si>
  <si>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</si>
  <si>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</si>
  <si>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</si>
  <si>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</si>
  <si>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</si>
  <si>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</si>
  <si>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</si>
  <si>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</si>
  <si>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</si>
  <si>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</si>
  <si>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</si>
  <si>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</si>
  <si>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</si>
  <si>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</si>
  <si>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</si>
  <si>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</si>
  <si>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</si>
  <si>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</si>
  <si>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</si>
  <si>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</si>
  <si>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</si>
  <si>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</si>
  <si>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</si>
  <si>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</si>
  <si>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</si>
  <si>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</si>
  <si>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</si>
  <si>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</si>
  <si>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</si>
  <si>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</si>
  <si>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</si>
  <si>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</si>
  <si>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</si>
  <si>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</si>
  <si>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</si>
  <si>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</si>
  <si>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</si>
  <si>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</si>
  <si>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</si>
  <si>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</si>
  <si>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</si>
  <si>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</si>
  <si>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</si>
  <si>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</si>
  <si>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</si>
  <si>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</si>
  <si>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</si>
  <si>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</si>
  <si>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</si>
  <si>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</si>
  <si>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</si>
  <si>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</si>
  <si>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</si>
  <si>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</si>
  <si>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</si>
  <si>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</si>
  <si>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</si>
  <si>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</si>
  <si>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</si>
  <si>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</si>
  <si>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</si>
  <si>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</si>
  <si>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</si>
  <si>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</si>
  <si>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</si>
  <si>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</si>
  <si>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</si>
  <si>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</si>
  <si>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</si>
  <si>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</si>
  <si>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</si>
  <si>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</si>
  <si>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</si>
  <si>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</si>
  <si>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</si>
  <si>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</si>
  <si>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</si>
  <si>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</si>
  <si>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</si>
  <si>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</si>
  <si>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</si>
  <si>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</si>
  <si>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</si>
  <si>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</si>
  <si>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</si>
  <si>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</si>
  <si>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</si>
  <si>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</si>
  <si>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</si>
  <si>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</si>
  <si>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</si>
  <si>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</si>
  <si>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</si>
  <si>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</si>
  <si>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</si>
  <si>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</si>
  <si>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</si>
  <si>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</si>
  <si>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</si>
  <si>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</si>
  <si>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</si>
  <si>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</si>
  <si>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</si>
  <si>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</si>
  <si>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</si>
  <si>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</si>
  <si>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</si>
  <si>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</si>
  <si>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</si>
  <si>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</si>
  <si>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</si>
  <si>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</si>
  <si>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</si>
  <si>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</si>
  <si>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</si>
  <si>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</si>
  <si>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</si>
  <si>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</si>
  <si>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</si>
  <si>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</si>
  <si>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</si>
  <si>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</si>
  <si>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</si>
  <si>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</si>
  <si>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</si>
  <si>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</si>
  <si>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</si>
  <si>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</si>
  <si>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</si>
  <si>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</si>
  <si>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</si>
  <si>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</si>
  <si>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</si>
  <si>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</si>
  <si>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</si>
  <si>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</si>
  <si>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</si>
  <si>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</si>
  <si>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</si>
  <si>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</si>
  <si>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</si>
  <si>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</si>
  <si>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</si>
  <si>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</si>
  <si>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</si>
  <si>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</si>
  <si>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</si>
  <si>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</si>
  <si>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</si>
  <si>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</si>
  <si>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</si>
  <si>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</si>
  <si>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</si>
  <si>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</si>
  <si>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</si>
  <si>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</si>
  <si>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</si>
  <si>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</si>
  <si>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</si>
  <si>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</si>
  <si>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</si>
  <si>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</si>
  <si>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</si>
  <si>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</si>
  <si>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</si>
  <si>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</si>
  <si>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</si>
  <si>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</si>
  <si>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</si>
  <si>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</si>
  <si>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</si>
  <si>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</si>
  <si>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</si>
  <si>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</si>
  <si>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</si>
  <si>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</si>
  <si>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</si>
  <si>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</si>
  <si>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</si>
  <si>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</si>
  <si>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</si>
  <si>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</si>
  <si>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</si>
  <si>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</si>
  <si>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</si>
  <si>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</si>
  <si>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</si>
  <si>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</si>
  <si>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</si>
  <si>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</si>
  <si>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</si>
  <si>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</si>
  <si>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</si>
  <si>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</si>
  <si>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</si>
  <si>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</si>
  <si>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</si>
  <si>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</si>
  <si>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</si>
  <si>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</si>
  <si>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</si>
  <si>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</si>
  <si>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</si>
  <si>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</si>
  <si>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</si>
  <si>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</si>
  <si>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</si>
  <si>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</si>
  <si>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</si>
  <si>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</si>
  <si>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</si>
  <si>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</si>
  <si>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</si>
  <si>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</si>
  <si>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</si>
  <si>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</si>
  <si>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</si>
  <si>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</si>
  <si>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</si>
  <si>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</si>
  <si>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</si>
  <si>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</si>
  <si>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</si>
  <si>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</si>
  <si>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</si>
  <si>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</si>
  <si>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</si>
  <si>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</si>
  <si>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</si>
  <si>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</si>
  <si>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</si>
  <si>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</si>
  <si>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</si>
  <si>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</si>
  <si>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</si>
  <si>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</si>
  <si>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</si>
  <si>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</si>
  <si>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</si>
  <si>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</si>
  <si>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</si>
  <si>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</si>
  <si>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</si>
  <si>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</si>
  <si>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</si>
  <si>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</si>
  <si>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</si>
  <si>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</si>
  <si>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</si>
  <si>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</si>
  <si>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</si>
  <si>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</si>
  <si>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</si>
  <si>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</si>
  <si>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</si>
  <si>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</si>
  <si>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</si>
  <si>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</si>
  <si>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</si>
  <si>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</si>
  <si>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</si>
  <si>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</si>
  <si>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</si>
  <si>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</si>
  <si>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</si>
  <si>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</si>
  <si>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</si>
  <si>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</si>
  <si>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</si>
  <si>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</si>
  <si>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</si>
  <si>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</si>
  <si>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</si>
  <si>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</si>
  <si>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</si>
  <si>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</si>
  <si>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</si>
  <si>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</si>
  <si>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</si>
  <si>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</si>
  <si>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</si>
  <si>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</si>
  <si>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</si>
  <si>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</si>
  <si>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</si>
  <si>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</si>
  <si>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</si>
  <si>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</si>
  <si>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</si>
  <si>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</si>
  <si>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</si>
  <si>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</si>
  <si>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</si>
  <si>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</si>
  <si>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</si>
  <si>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</si>
  <si>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</si>
  <si>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</si>
  <si>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</si>
  <si>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</si>
  <si>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</si>
  <si>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</si>
  <si>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</si>
  <si>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</si>
  <si>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</si>
  <si>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</si>
  <si>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</si>
  <si>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</si>
  <si>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</si>
  <si>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</si>
  <si>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</si>
  <si>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</si>
  <si>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</si>
  <si>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</si>
  <si>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</si>
  <si>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</si>
  <si>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</si>
  <si>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</si>
  <si>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</si>
  <si>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</si>
  <si>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</si>
  <si>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</si>
  <si>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</si>
  <si>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</si>
  <si>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</si>
  <si>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</si>
  <si>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</si>
  <si>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</si>
  <si>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</si>
  <si>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</si>
  <si>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</si>
  <si>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</si>
  <si>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</si>
  <si>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</si>
  <si>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</si>
  <si>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</si>
  <si>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</si>
  <si>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</si>
  <si>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</si>
  <si>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</si>
  <si>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</si>
  <si>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</si>
  <si>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</si>
  <si>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</si>
  <si>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</si>
  <si>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</si>
  <si>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</si>
  <si>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</si>
  <si>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</si>
  <si>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</si>
  <si>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</si>
  <si>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</si>
  <si>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</si>
  <si>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</si>
  <si>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</si>
  <si>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</si>
  <si>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</si>
  <si>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</si>
  <si>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</si>
  <si>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</si>
  <si>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</si>
  <si>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</si>
  <si>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</si>
  <si>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</si>
  <si>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</si>
  <si>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</si>
  <si>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</si>
  <si>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</si>
  <si>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</si>
  <si>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</si>
  <si>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</si>
  <si>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</si>
  <si>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</si>
  <si>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</si>
  <si>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</si>
  <si>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</si>
  <si>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</si>
  <si>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</si>
  <si>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</si>
  <si>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</si>
  <si>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</si>
  <si>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</si>
  <si>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</si>
  <si>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</si>
  <si>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</si>
  <si>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</si>
  <si>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</si>
  <si>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</si>
  <si>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</si>
  <si>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</si>
  <si>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</si>
  <si>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</si>
  <si>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</si>
  <si>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</si>
  <si>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</si>
  <si>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</si>
  <si>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</si>
  <si>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</si>
  <si>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</si>
  <si>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</si>
  <si>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</si>
  <si>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</si>
  <si>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</si>
  <si>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</si>
  <si>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</si>
  <si>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</si>
  <si>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</si>
  <si>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</si>
  <si>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</si>
  <si>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</si>
  <si>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</si>
  <si>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</si>
  <si>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</si>
  <si>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</si>
  <si>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</si>
  <si>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</si>
  <si>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</si>
  <si>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</si>
  <si>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</si>
  <si>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</si>
  <si>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</si>
  <si>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</si>
  <si>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</si>
  <si>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</si>
  <si>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</si>
  <si>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</si>
  <si>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</si>
  <si>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</si>
  <si>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</si>
  <si>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</si>
  <si>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</si>
  <si>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</si>
  <si>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</si>
  <si>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</si>
  <si>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</si>
  <si>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</si>
  <si>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</si>
  <si>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</si>
  <si>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</si>
  <si>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</si>
  <si>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</si>
  <si>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</si>
  <si>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</si>
  <si>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</si>
  <si>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</si>
  <si>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</si>
  <si>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</si>
  <si>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</si>
  <si>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</si>
  <si>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</si>
  <si>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</si>
  <si>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</si>
  <si>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</si>
  <si>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</si>
  <si>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</si>
  <si>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</si>
  <si>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</si>
  <si>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</si>
  <si>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</si>
  <si>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</si>
  <si>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</si>
  <si>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</si>
  <si>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</si>
  <si>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</si>
  <si>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</si>
  <si>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</si>
  <si>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</si>
  <si>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</si>
  <si>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</si>
  <si>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</si>
  <si>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</si>
  <si>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</si>
  <si>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</si>
  <si>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</si>
  <si>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</si>
  <si>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</si>
  <si>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</si>
  <si>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</si>
  <si>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</si>
  <si>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</si>
  <si>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</si>
  <si>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</si>
  <si>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</si>
  <si>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</si>
  <si>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</si>
  <si>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</si>
  <si>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</si>
  <si>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</si>
  <si>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</si>
  <si>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</si>
  <si>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</si>
  <si>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</si>
  <si>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</si>
  <si>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</si>
  <si>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</si>
  <si>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</si>
  <si>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</si>
  <si>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</si>
  <si>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</si>
  <si>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</si>
  <si>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</si>
  <si>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</si>
  <si>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</si>
  <si>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</si>
  <si>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</si>
  <si>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</si>
  <si>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</si>
  <si>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</si>
  <si>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</si>
  <si>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</si>
  <si>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</si>
  <si>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</si>
  <si>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</si>
  <si>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</si>
  <si>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</si>
  <si>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</si>
  <si>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</si>
  <si>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</si>
  <si>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</si>
  <si>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</si>
  <si>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</si>
  <si>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</si>
  <si>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</si>
  <si>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</si>
  <si>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</si>
  <si>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</si>
  <si>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</si>
  <si>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</si>
  <si>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</si>
  <si>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</si>
  <si>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</si>
  <si>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</si>
  <si>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</si>
  <si>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</si>
  <si>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</si>
  <si>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</si>
  <si>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</si>
  <si>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</si>
  <si>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</si>
  <si>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</si>
  <si>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</si>
  <si>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</si>
  <si>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</si>
  <si>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</si>
  <si>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</si>
  <si>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</si>
  <si>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</si>
  <si>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</si>
  <si>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</si>
  <si>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</si>
  <si>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</si>
  <si>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</si>
  <si>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</si>
  <si>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</si>
  <si>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</si>
  <si>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</si>
  <si>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</si>
  <si>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</si>
  <si>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</si>
  <si>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</si>
  <si>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</si>
  <si>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</si>
  <si>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</si>
  <si>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</si>
  <si>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</si>
  <si>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</si>
  <si>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</si>
  <si>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</si>
  <si>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</si>
  <si>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</si>
  <si>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</si>
  <si>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</si>
  <si>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</si>
  <si>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</si>
  <si>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</si>
  <si>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</si>
  <si>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</si>
  <si>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</si>
  <si>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</si>
  <si>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</si>
  <si>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</si>
  <si>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</si>
  <si>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</si>
  <si>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</si>
  <si>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</si>
  <si>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</si>
  <si>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</si>
  <si>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</si>
  <si>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</si>
  <si>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</si>
  <si>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</si>
  <si>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</si>
  <si>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</si>
  <si>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</si>
  <si>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</si>
  <si>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</si>
  <si>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</si>
  <si>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</si>
  <si>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</si>
  <si>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</si>
  <si>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</si>
  <si>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</si>
  <si>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</si>
  <si>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</si>
  <si>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</si>
  <si>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</si>
  <si>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</si>
  <si>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</si>
  <si>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</si>
  <si>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</si>
  <si>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</si>
  <si>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</si>
  <si>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</si>
  <si>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</si>
  <si>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</si>
  <si>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</si>
  <si>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</si>
  <si>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</si>
  <si>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</si>
  <si>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</si>
  <si>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</si>
  <si>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</si>
  <si>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</si>
  <si>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</si>
  <si>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</si>
  <si>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</si>
  <si>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</si>
  <si>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</si>
  <si>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</si>
  <si>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</si>
  <si>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</si>
  <si>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</si>
  <si>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</si>
  <si>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</si>
  <si>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</si>
  <si>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</si>
  <si>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</si>
  <si>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</si>
  <si>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</si>
  <si>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</si>
  <si>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</si>
  <si>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</si>
  <si>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</si>
  <si>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</si>
  <si>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</si>
  <si>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</si>
  <si>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</si>
  <si>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</si>
  <si>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</si>
  <si>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</si>
  <si>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</si>
  <si>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</si>
  <si>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</si>
  <si>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</si>
  <si>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</si>
  <si>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</si>
  <si>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</si>
  <si>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</si>
  <si>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</si>
  <si>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</si>
  <si>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</si>
  <si>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</si>
  <si>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</si>
  <si>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</si>
  <si>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</si>
  <si>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</si>
  <si>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</si>
  <si>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</si>
  <si>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</si>
  <si>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</si>
  <si>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</si>
  <si>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</si>
  <si>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</si>
  <si>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</si>
  <si>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</si>
  <si>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</si>
  <si>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</si>
  <si>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</si>
  <si>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</si>
  <si>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</si>
  <si>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</si>
  <si>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</si>
  <si>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</si>
  <si>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</si>
  <si>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</si>
  <si>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</si>
  <si>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</si>
  <si>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</si>
  <si>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</si>
  <si>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</si>
  <si>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</si>
  <si>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</si>
  <si>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</si>
  <si>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</si>
  <si>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</si>
  <si>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</si>
  <si>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</si>
  <si>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</si>
  <si>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</si>
  <si>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</si>
  <si>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</si>
  <si>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</si>
  <si>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</si>
  <si>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</si>
  <si>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</si>
  <si>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</si>
  <si>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</si>
  <si>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</si>
  <si>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</si>
  <si>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</si>
  <si>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</si>
  <si>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</si>
  <si>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</si>
  <si>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</si>
  <si>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</si>
  <si>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</si>
  <si>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</si>
  <si>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</si>
  <si>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</si>
  <si>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</si>
  <si>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</si>
  <si>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</si>
  <si>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</si>
  <si>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</si>
  <si>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</si>
  <si>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</si>
  <si>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</si>
  <si>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</si>
  <si>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</si>
  <si>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</si>
  <si>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</si>
  <si>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</si>
  <si>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</si>
  <si>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</si>
  <si>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</si>
  <si>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</si>
  <si>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</si>
  <si>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</si>
  <si>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</si>
  <si>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</si>
  <si>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</si>
  <si>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</si>
  <si>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</si>
  <si>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</si>
  <si>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</si>
  <si>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</si>
  <si>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</si>
  <si>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</si>
  <si>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</si>
  <si>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</si>
  <si>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</si>
  <si>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</si>
  <si>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</si>
  <si>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</si>
  <si>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</si>
  <si>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</si>
  <si>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</si>
  <si>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</si>
  <si>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</si>
  <si>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</si>
  <si>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</si>
  <si>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</si>
  <si>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</si>
  <si>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</si>
  <si>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</si>
  <si>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</si>
  <si>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</si>
  <si>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</si>
  <si>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</si>
  <si>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</si>
  <si>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</si>
  <si>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</si>
  <si>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</si>
  <si>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</si>
  <si>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</si>
  <si>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</si>
  <si>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</si>
  <si>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</si>
  <si>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</si>
  <si>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</si>
  <si>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</si>
  <si>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</si>
  <si>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</si>
  <si>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</si>
  <si>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</si>
  <si>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</si>
  <si>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</si>
  <si>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</si>
  <si>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</si>
  <si>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</si>
  <si>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</si>
  <si>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</si>
  <si>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</si>
  <si>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</si>
  <si>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</si>
  <si>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</si>
  <si>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</si>
  <si>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</si>
  <si>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</si>
  <si>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</si>
  <si>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</si>
  <si>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</si>
  <si>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</si>
  <si>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</si>
  <si>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</si>
  <si>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</si>
  <si>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</si>
  <si>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</si>
  <si>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</si>
  <si>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</si>
  <si>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</si>
  <si>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</si>
  <si>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</si>
  <si>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</si>
  <si>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</si>
  <si>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</si>
  <si>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</si>
  <si>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</si>
  <si>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</si>
  <si>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</si>
  <si>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</si>
  <si>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</si>
  <si>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</si>
  <si>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</si>
  <si>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</si>
  <si>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</si>
  <si>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</si>
  <si>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</si>
  <si>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</si>
  <si>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</si>
  <si>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</si>
  <si>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</si>
  <si>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</si>
  <si>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</si>
  <si>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</si>
  <si>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</si>
  <si>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</si>
  <si>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</si>
  <si>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</si>
  <si>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</si>
  <si>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</si>
  <si>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</si>
  <si>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</si>
  <si>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</si>
  <si>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</si>
  <si>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</si>
  <si>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</si>
  <si>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</si>
  <si>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</si>
  <si>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</si>
  <si>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</si>
  <si>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</si>
  <si>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</si>
  <si>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</si>
  <si>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</si>
  <si>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</si>
  <si>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</si>
  <si>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</si>
  <si>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</si>
  <si>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</si>
  <si>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</si>
  <si>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</si>
  <si>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</si>
  <si>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</si>
  <si>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</si>
  <si>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</si>
  <si>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</si>
  <si>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</si>
  <si>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</si>
  <si>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</si>
  <si>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</si>
  <si>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</si>
  <si>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</si>
  <si>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</si>
  <si>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</si>
  <si>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</si>
  <si>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</si>
  <si>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</si>
  <si>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</si>
  <si>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</si>
  <si>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</si>
  <si>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</si>
  <si>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</si>
  <si>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</si>
  <si>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</si>
  <si>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</si>
  <si>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</si>
  <si>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</si>
  <si>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</si>
  <si>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</si>
  <si>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</si>
  <si>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</si>
  <si>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</si>
  <si>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</si>
  <si>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</si>
  <si>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</si>
  <si>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</si>
  <si>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</si>
  <si>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</si>
  <si>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</si>
  <si>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</si>
  <si>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</si>
  <si>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</si>
  <si>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</si>
  <si>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</si>
  <si>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</si>
  <si>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</si>
  <si>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</si>
  <si>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</si>
  <si>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</si>
  <si>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</si>
  <si>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</si>
  <si>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</si>
  <si>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</si>
  <si>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</si>
  <si>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</si>
  <si>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</si>
  <si>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</si>
  <si>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</si>
  <si>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</si>
  <si>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</si>
  <si>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</si>
  <si>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</si>
  <si>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</si>
  <si>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</si>
  <si>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</si>
  <si>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</si>
  <si>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</si>
  <si>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</si>
  <si>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</si>
  <si>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</si>
  <si>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</si>
  <si>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</si>
  <si>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</si>
  <si>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</si>
  <si>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</si>
  <si>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</si>
  <si>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</si>
  <si>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</si>
  <si>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</si>
  <si>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</si>
  <si>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</si>
  <si>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</si>
  <si>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</si>
  <si>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</si>
  <si>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</si>
  <si>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</si>
  <si>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</si>
  <si>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</si>
  <si>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</si>
  <si>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</si>
  <si>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</si>
  <si>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</si>
  <si>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</si>
  <si>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</si>
  <si>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</si>
  <si>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</si>
  <si>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</si>
  <si>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</si>
  <si>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</si>
  <si>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</si>
  <si>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</si>
  <si>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</si>
  <si>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</si>
  <si>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</si>
  <si>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</si>
  <si>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</si>
  <si>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</si>
  <si>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</si>
  <si>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</si>
  <si>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</si>
  <si>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</si>
  <si>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</si>
  <si>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</si>
  <si>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</si>
  <si>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</si>
  <si>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</si>
  <si>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</si>
  <si>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</si>
  <si>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</si>
  <si>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</si>
  <si>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</si>
  <si>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</si>
  <si>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</si>
  <si>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</si>
  <si>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</si>
  <si>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</si>
  <si>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</si>
  <si>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</si>
  <si>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</si>
  <si>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</si>
  <si>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</si>
  <si>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</si>
  <si>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</si>
  <si>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</si>
  <si>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</si>
  <si>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</si>
  <si>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</si>
  <si>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</si>
  <si>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</si>
  <si>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</si>
  <si>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</si>
  <si>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</si>
  <si>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</si>
  <si>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</si>
  <si>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</si>
  <si>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</si>
  <si>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</si>
  <si>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</si>
  <si>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</si>
  <si>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</si>
  <si>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</si>
  <si>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</si>
  <si>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</si>
  <si>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</si>
  <si>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</si>
  <si>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</si>
  <si>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</si>
  <si>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</si>
  <si>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</si>
  <si>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</si>
  <si>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</si>
  <si>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</si>
  <si>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</si>
  <si>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</si>
  <si>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</si>
  <si>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</si>
  <si>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</si>
  <si>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</si>
  <si>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</si>
  <si>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</si>
  <si>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</si>
  <si>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</si>
  <si>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</si>
  <si>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</si>
  <si>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</si>
  <si>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</si>
  <si>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</si>
  <si>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</si>
  <si>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</si>
  <si>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</si>
  <si>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</si>
  <si>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</si>
  <si>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</si>
  <si>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</si>
  <si>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</si>
  <si>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</si>
  <si>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</si>
  <si>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</si>
  <si>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</si>
  <si>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</si>
  <si>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</si>
  <si>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</si>
  <si>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</si>
  <si>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</si>
  <si>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</si>
  <si>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</si>
  <si>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</si>
  <si>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</si>
  <si>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</si>
  <si>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</si>
  <si>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</si>
  <si>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</si>
  <si>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</si>
  <si>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</si>
  <si>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</si>
  <si>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</si>
  <si>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</si>
  <si>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</si>
  <si>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</si>
  <si>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</si>
  <si>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</si>
  <si>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</si>
  <si>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</si>
  <si>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</si>
  <si>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</si>
  <si>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</si>
  <si>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</si>
  <si>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</si>
  <si>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</si>
  <si>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</si>
  <si>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</si>
  <si>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</si>
  <si>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</si>
  <si>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</si>
  <si>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</si>
  <si>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</si>
  <si>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</si>
  <si>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</si>
  <si>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</si>
  <si>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</si>
  <si>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</si>
  <si>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</si>
  <si>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</si>
  <si>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</si>
  <si>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</si>
  <si>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</si>
  <si>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</si>
  <si>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</si>
  <si>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</si>
  <si>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</si>
  <si>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</si>
  <si>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</si>
  <si>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</si>
  <si>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</si>
  <si>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</si>
  <si>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</si>
  <si>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</si>
  <si>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</si>
  <si>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</si>
  <si>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</si>
  <si>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</si>
  <si>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</si>
  <si>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</si>
  <si>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</si>
  <si>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</si>
  <si>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</si>
  <si>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</si>
  <si>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</si>
  <si>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</si>
  <si>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</si>
  <si>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</si>
  <si>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</si>
  <si>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</si>
  <si>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</si>
  <si>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</si>
  <si>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</si>
  <si>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</si>
  <si>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</si>
  <si>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</si>
  <si>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</si>
  <si>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</si>
  <si>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</si>
  <si>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</si>
  <si>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</si>
  <si>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</si>
  <si>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</si>
  <si>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</si>
  <si>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</si>
  <si>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</si>
  <si>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</si>
  <si>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</si>
  <si>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</si>
  <si>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</si>
  <si>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</si>
  <si>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</si>
  <si>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</si>
  <si>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</si>
  <si>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</si>
  <si>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</si>
  <si>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</si>
  <si>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</si>
  <si>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</si>
  <si>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</si>
  <si>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</si>
  <si>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</si>
  <si>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</si>
  <si>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</si>
  <si>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</si>
  <si>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</si>
  <si>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</si>
  <si>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</si>
  <si>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</si>
  <si>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</si>
  <si>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</si>
  <si>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</si>
  <si>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</si>
  <si>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</si>
  <si>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</si>
  <si>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</si>
  <si>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</si>
  <si>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</si>
  <si>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</si>
  <si>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</si>
  <si>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</si>
  <si>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</si>
  <si>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</si>
  <si>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</si>
  <si>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</si>
  <si>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</si>
  <si>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</si>
  <si>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</si>
  <si>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</si>
  <si>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</si>
  <si>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</si>
  <si>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</si>
  <si>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</si>
  <si>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</si>
  <si>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</si>
  <si>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</si>
  <si>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</si>
  <si>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</si>
  <si>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</si>
  <si>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</si>
  <si>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</si>
  <si>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</si>
  <si>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</si>
  <si>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</si>
  <si>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</si>
  <si>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</si>
  <si>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</si>
  <si>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</si>
  <si>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</si>
  <si>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</si>
  <si>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</si>
  <si>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</si>
  <si>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</si>
  <si>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</si>
  <si>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</si>
  <si>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</si>
  <si>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</si>
  <si>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</si>
  <si>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</si>
  <si>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</si>
  <si>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</si>
  <si>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</si>
  <si>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</si>
  <si>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</si>
  <si>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</si>
  <si>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</si>
  <si>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</si>
  <si>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</si>
  <si>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</si>
  <si>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</si>
  <si>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</si>
  <si>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</si>
  <si>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</si>
  <si>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</si>
  <si>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</si>
  <si>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</si>
  <si>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</si>
  <si>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</si>
  <si>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</si>
  <si>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</si>
  <si>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</si>
  <si>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</si>
  <si>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</si>
  <si>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</si>
  <si>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</si>
  <si>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</si>
  <si>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</si>
  <si>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</si>
  <si>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</si>
  <si>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</si>
  <si>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</si>
  <si>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</si>
  <si>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</si>
  <si>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</si>
  <si>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</si>
  <si>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</si>
  <si>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</si>
  <si>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</si>
  <si>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</si>
  <si>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</si>
  <si>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</si>
  <si>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</si>
  <si>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</si>
  <si>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</si>
  <si>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</si>
  <si>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</si>
  <si>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</si>
  <si>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</si>
  <si>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</si>
  <si>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</si>
  <si>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</si>
  <si>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</si>
  <si>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</si>
  <si>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</si>
  <si>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</si>
  <si>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</si>
  <si>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</si>
  <si>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</si>
  <si>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</si>
  <si>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</si>
  <si>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</si>
  <si>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</si>
  <si>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</si>
  <si>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</si>
  <si>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</si>
  <si>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</si>
  <si>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</si>
  <si>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</si>
  <si>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</si>
  <si>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</si>
  <si>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</si>
  <si>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</si>
  <si>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</si>
  <si>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</si>
  <si>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</si>
  <si>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</si>
  <si>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</si>
  <si>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</si>
  <si>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</si>
  <si>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</si>
  <si>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</si>
  <si>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</si>
  <si>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</si>
  <si>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</si>
  <si>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</si>
  <si>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</si>
  <si>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</si>
  <si>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</si>
  <si>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</si>
  <si>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</si>
  <si>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</si>
  <si>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</si>
  <si>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</si>
  <si>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</si>
  <si>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</si>
  <si>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</si>
  <si>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</si>
  <si>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</si>
  <si>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</si>
  <si>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</si>
  <si>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</si>
  <si>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</si>
  <si>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</si>
  <si>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</si>
  <si>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</si>
  <si>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</si>
  <si>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</si>
  <si>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</si>
  <si>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</si>
  <si>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</si>
  <si>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</si>
  <si>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</si>
  <si>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</si>
  <si>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</si>
  <si>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</si>
  <si>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</si>
  <si>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</si>
  <si>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</si>
  <si>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</si>
  <si>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</si>
  <si>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</si>
  <si>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</si>
  <si>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</si>
  <si>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</si>
  <si>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</si>
  <si>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</si>
  <si>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</si>
  <si>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</si>
  <si>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</si>
  <si>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</si>
  <si>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</si>
  <si>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</si>
  <si>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</si>
  <si>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</si>
  <si>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</si>
  <si>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</si>
  <si>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</si>
  <si>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</si>
  <si>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</si>
  <si>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</si>
  <si>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</si>
  <si>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</si>
  <si>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</si>
  <si>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</si>
  <si>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</si>
  <si>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</si>
  <si>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</si>
  <si>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</si>
  <si>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</si>
  <si>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</si>
  <si>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</si>
  <si>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</si>
  <si>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</si>
  <si>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</si>
  <si>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</si>
  <si>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</si>
  <si>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</si>
  <si>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</si>
  <si>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</si>
  <si>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</si>
  <si>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</si>
  <si>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</si>
  <si>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</si>
  <si>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</si>
  <si>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</si>
  <si>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</si>
  <si>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</si>
  <si>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</si>
  <si>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</si>
  <si>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</si>
  <si>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</si>
  <si>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</si>
  <si>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</si>
  <si>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</si>
  <si>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</si>
  <si>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</si>
  <si>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</si>
  <si>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</si>
  <si>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</si>
  <si>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</si>
  <si>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</si>
  <si>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</si>
  <si>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</si>
  <si>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</si>
  <si>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</si>
  <si>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</si>
  <si>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</si>
  <si>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</si>
  <si>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</si>
  <si>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</si>
  <si>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</si>
  <si>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</si>
  <si>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</si>
  <si>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</si>
  <si>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</si>
  <si>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</si>
  <si>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</si>
  <si>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</si>
  <si>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</si>
  <si>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</si>
  <si>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</si>
  <si>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</si>
  <si>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</si>
  <si>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</si>
  <si>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</si>
  <si>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</si>
  <si>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</si>
  <si>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</si>
  <si>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</si>
  <si>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</si>
  <si>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</si>
  <si>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</si>
  <si>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</si>
  <si>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</si>
  <si>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</si>
  <si>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</si>
  <si>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</si>
  <si>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</si>
  <si>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</si>
  <si>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</si>
  <si>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</si>
  <si>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</si>
  <si>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</si>
  <si>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</si>
  <si>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</si>
  <si>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</si>
  <si>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</si>
  <si>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</si>
  <si>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</si>
  <si>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</si>
  <si>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</si>
  <si>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</si>
  <si>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</si>
  <si>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</si>
  <si>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</si>
  <si>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</si>
  <si>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</si>
  <si>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</si>
  <si>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</si>
  <si>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</si>
  <si>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</si>
  <si>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</si>
  <si>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</si>
  <si>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</si>
  <si>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</si>
  <si>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</si>
  <si>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</si>
  <si>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</si>
  <si>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</si>
  <si>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</si>
  <si>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</si>
  <si>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</si>
  <si>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</si>
  <si>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</si>
  <si>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</si>
  <si>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</si>
  <si>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</si>
  <si>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</si>
  <si>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</si>
  <si>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</si>
  <si>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</si>
  <si>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</si>
  <si>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</si>
  <si>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</si>
  <si>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</si>
  <si>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</si>
  <si>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</si>
  <si>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</si>
  <si>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</si>
  <si>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</si>
  <si>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</si>
  <si>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</si>
  <si>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</si>
  <si>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</si>
  <si>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</si>
  <si>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</si>
  <si>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</si>
  <si>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</si>
  <si>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</si>
  <si>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</si>
  <si>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</si>
  <si>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</si>
  <si>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</si>
  <si>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</si>
  <si>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</si>
  <si>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</si>
  <si>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</si>
  <si>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</si>
  <si>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</si>
  <si>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</si>
  <si>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</si>
  <si>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</si>
  <si>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</si>
  <si>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</si>
  <si>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</si>
  <si>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</si>
  <si>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</si>
  <si>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</si>
  <si>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</si>
  <si>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</si>
  <si>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</si>
  <si>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</si>
  <si>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</si>
  <si>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</si>
  <si>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</si>
  <si>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</si>
  <si>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</si>
  <si>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</si>
  <si>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</si>
  <si>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</si>
  <si>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</si>
  <si>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</si>
  <si>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</si>
  <si>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</si>
  <si>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</si>
  <si>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</si>
  <si>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</si>
  <si>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</si>
  <si>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</si>
  <si>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</si>
  <si>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</si>
  <si>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</si>
  <si>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</si>
  <si>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</si>
  <si>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</si>
  <si>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</si>
  <si>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</si>
  <si>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</si>
  <si>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</si>
  <si>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</si>
  <si>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</si>
  <si>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</si>
  <si>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</si>
  <si>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</si>
  <si>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</si>
  <si>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</si>
  <si>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</si>
  <si>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</si>
  <si>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</si>
  <si>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</si>
  <si>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</si>
  <si>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</si>
  <si>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</si>
  <si>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</si>
  <si>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</si>
  <si>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</si>
  <si>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</si>
  <si>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</si>
  <si>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</si>
  <si>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</si>
  <si>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</si>
  <si>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</si>
  <si>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</si>
  <si>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</si>
  <si>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</si>
  <si>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</si>
  <si>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</si>
  <si>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</si>
  <si>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</si>
  <si>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</si>
  <si>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</si>
  <si>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</si>
  <si>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</si>
  <si>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</si>
  <si>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</si>
  <si>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</si>
  <si>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</si>
  <si>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</si>
  <si>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</si>
  <si>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</si>
  <si>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</si>
  <si>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</si>
  <si>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</si>
  <si>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</si>
  <si>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</si>
  <si>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</si>
  <si>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</si>
  <si>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</si>
  <si>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</si>
  <si>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</si>
  <si>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</si>
  <si>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</si>
  <si>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</si>
  <si>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</si>
  <si>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</si>
  <si>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</si>
  <si>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</si>
  <si>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</si>
  <si>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</si>
  <si>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</si>
  <si>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</si>
  <si>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</si>
  <si>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</si>
  <si>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</si>
  <si>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</si>
  <si>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</si>
  <si>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</si>
  <si>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</si>
  <si>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</si>
  <si>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</si>
  <si>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</si>
  <si>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</si>
  <si>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</si>
  <si>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</si>
  <si>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</si>
  <si>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</si>
  <si>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</si>
  <si>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</si>
  <si>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</si>
  <si>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</si>
  <si>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</si>
  <si>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</si>
  <si>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</si>
  <si>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</si>
  <si>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</si>
  <si>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</si>
  <si>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</si>
  <si>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</si>
  <si>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</si>
  <si>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</si>
  <si>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</si>
  <si>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</si>
  <si>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</si>
  <si>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</si>
  <si>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</si>
  <si>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</si>
  <si>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</si>
  <si>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</si>
  <si>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</si>
  <si>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</si>
  <si>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</si>
  <si>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</si>
  <si>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</si>
  <si>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</si>
  <si>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</si>
  <si>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</si>
  <si>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</si>
  <si>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</si>
  <si>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</si>
  <si>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</si>
  <si>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</si>
  <si>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</si>
  <si>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</si>
  <si>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</si>
  <si>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</si>
  <si>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</si>
  <si>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</si>
  <si>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</si>
  <si>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</si>
  <si>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</si>
  <si>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</si>
  <si>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</si>
  <si>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</si>
  <si>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</si>
  <si>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</si>
  <si>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</si>
  <si>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</si>
  <si>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</si>
  <si>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</si>
  <si>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</si>
  <si>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</si>
  <si>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</si>
  <si>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</si>
  <si>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</si>
  <si>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</si>
  <si>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</si>
  <si>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</si>
  <si>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</si>
  <si>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</si>
  <si>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</si>
  <si>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</si>
  <si>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</si>
  <si>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</si>
  <si>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</si>
  <si>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</si>
  <si>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</si>
  <si>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</si>
  <si>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</si>
  <si>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</si>
  <si>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</si>
  <si>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</si>
  <si>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</si>
  <si>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</si>
  <si>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</si>
  <si>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</si>
  <si>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</si>
  <si>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</si>
  <si>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</si>
  <si>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</si>
  <si>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</si>
  <si>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</si>
  <si>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</si>
  <si>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</si>
  <si>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</si>
  <si>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</si>
  <si>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</si>
  <si>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</si>
  <si>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</si>
  <si>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</si>
  <si>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</si>
  <si>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</si>
  <si>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</si>
  <si>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</si>
  <si>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</si>
  <si>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</si>
  <si>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</si>
  <si>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</si>
  <si>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</si>
  <si>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</si>
  <si>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</si>
  <si>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</si>
  <si>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</si>
  <si>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</si>
  <si>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</si>
  <si>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</si>
  <si>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</si>
  <si>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</si>
  <si>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</si>
  <si>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</si>
  <si>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</si>
  <si>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</si>
  <si>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</si>
  <si>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</si>
  <si>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</si>
  <si>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</si>
  <si>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</si>
  <si>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</si>
  <si>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</si>
  <si>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</si>
  <si>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</si>
  <si>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</si>
  <si>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</si>
  <si>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</si>
  <si>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</si>
  <si>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</si>
  <si>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</si>
  <si>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</si>
  <si>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</si>
  <si>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</si>
  <si>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</si>
  <si>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</si>
  <si>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</si>
  <si>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</si>
  <si>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</si>
  <si>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</si>
  <si>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</si>
  <si>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</si>
  <si>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</si>
  <si>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</si>
  <si>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</si>
  <si>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</si>
  <si>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</si>
  <si>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</si>
  <si>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</si>
  <si>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</si>
  <si>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</si>
  <si>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</si>
  <si>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</si>
  <si>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</si>
  <si>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</si>
  <si>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</si>
  <si>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</si>
  <si>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</si>
  <si>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</si>
  <si>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</si>
  <si>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</si>
  <si>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</si>
  <si>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</si>
  <si>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</si>
  <si>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</si>
  <si>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</si>
  <si>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</si>
  <si>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</si>
  <si>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</si>
  <si>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</si>
  <si>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</si>
  <si>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</si>
  <si>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</si>
  <si>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</si>
  <si>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</si>
  <si>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</si>
  <si>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</si>
  <si>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</si>
  <si>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</si>
  <si>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</si>
  <si>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</si>
  <si>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</si>
  <si>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</si>
  <si>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</si>
  <si>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</si>
  <si>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</si>
  <si>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</si>
  <si>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</si>
  <si>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</si>
  <si>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</si>
  <si>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</si>
  <si>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</si>
  <si>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</si>
  <si>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</si>
  <si>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</si>
  <si>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</si>
  <si>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</si>
  <si>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</si>
  <si>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</si>
  <si>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</si>
  <si>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</si>
  <si>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</si>
  <si>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</si>
  <si>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</si>
  <si>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</si>
  <si>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</si>
  <si>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</si>
  <si>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</si>
  <si>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</si>
  <si>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</si>
  <si>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</si>
  <si>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</si>
  <si>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</si>
  <si>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</si>
  <si>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</si>
  <si>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</si>
  <si>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</si>
  <si>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</si>
  <si>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</si>
  <si>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</si>
  <si>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</si>
  <si>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</si>
  <si>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</si>
  <si>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</si>
  <si>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</si>
  <si>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</si>
  <si>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</si>
  <si>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</si>
  <si>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</si>
  <si>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</si>
  <si>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</si>
  <si>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</si>
  <si>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</si>
  <si>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</si>
  <si>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</si>
  <si>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</si>
  <si>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</si>
  <si>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</si>
  <si>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</si>
  <si>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</si>
  <si>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</si>
  <si>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</si>
  <si>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</si>
  <si>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</si>
  <si>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</si>
  <si>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</si>
  <si>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</si>
  <si>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</si>
  <si>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</si>
  <si>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</si>
  <si>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</si>
  <si>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</si>
  <si>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</si>
  <si>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</si>
  <si>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</si>
  <si>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</si>
  <si>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</si>
  <si>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</si>
  <si>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</si>
  <si>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</si>
  <si>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</si>
  <si>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</si>
  <si>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</si>
  <si>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</si>
  <si>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</si>
  <si>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</si>
  <si>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</si>
  <si>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</si>
  <si>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</si>
  <si>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</si>
  <si>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</si>
  <si>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</si>
  <si>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</si>
  <si>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</si>
  <si>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</si>
  <si>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</si>
  <si>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</si>
  <si>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</si>
  <si>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</si>
  <si>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</si>
  <si>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</si>
  <si>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</si>
  <si>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</si>
  <si>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</si>
  <si>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</si>
  <si>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</si>
  <si>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</si>
  <si>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</si>
  <si>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</si>
  <si>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</si>
  <si>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</si>
  <si>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</si>
  <si>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</si>
  <si>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</si>
  <si>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</si>
  <si>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</si>
  <si>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</si>
  <si>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</si>
  <si>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</si>
  <si>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</si>
  <si>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</si>
  <si>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</si>
  <si>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</si>
  <si>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</si>
  <si>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</si>
  <si>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</si>
  <si>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</si>
  <si>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</si>
  <si>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</si>
  <si>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</si>
  <si>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</si>
  <si>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</si>
  <si>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</si>
  <si>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</si>
  <si>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</si>
  <si>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</si>
  <si>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</si>
  <si>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</si>
  <si>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</si>
  <si>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</si>
  <si>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</si>
  <si>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</si>
  <si>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</si>
  <si>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</si>
  <si>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</si>
  <si>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</si>
  <si>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</si>
  <si>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</si>
  <si>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</si>
  <si>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</si>
  <si>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</si>
  <si>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</si>
  <si>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</si>
  <si>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</si>
  <si>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</si>
  <si>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</si>
  <si>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</si>
  <si>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</si>
  <si>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</si>
  <si>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</si>
  <si>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</si>
  <si>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</si>
  <si>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</si>
  <si>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</si>
  <si>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</si>
  <si>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</si>
  <si>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</si>
  <si>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</si>
  <si>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</si>
  <si>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</si>
  <si>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</si>
  <si>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</si>
  <si>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</si>
  <si>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</si>
  <si>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</si>
  <si>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</si>
  <si>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</si>
  <si>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</si>
  <si>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</si>
  <si>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</si>
  <si>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</si>
  <si>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</si>
  <si>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</si>
  <si>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</si>
  <si>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</si>
  <si>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</si>
  <si>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</si>
  <si>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</si>
  <si>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</si>
  <si>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</si>
  <si>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</si>
  <si>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</si>
  <si>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</si>
  <si>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</si>
  <si>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</si>
  <si>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</si>
  <si>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</si>
  <si>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</si>
  <si>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</si>
  <si>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</si>
  <si>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</si>
  <si>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</si>
  <si>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</si>
  <si>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</si>
  <si>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</si>
  <si>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</si>
  <si>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</si>
  <si>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</si>
  <si>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</si>
  <si>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</si>
  <si>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</si>
  <si>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</si>
  <si>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</si>
  <si>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</si>
  <si>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</si>
  <si>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</si>
  <si>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</si>
  <si>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</si>
  <si>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</si>
  <si>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</si>
  <si>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</si>
  <si>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</si>
  <si>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</si>
  <si>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</si>
  <si>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</si>
  <si>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</si>
  <si>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</si>
  <si>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</si>
  <si>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</si>
  <si>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</si>
  <si>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</si>
  <si>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</si>
  <si>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</si>
  <si>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</si>
  <si>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</si>
  <si>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</si>
  <si>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</si>
  <si>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</si>
  <si>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</si>
  <si>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</si>
  <si>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</si>
  <si>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</si>
  <si>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</si>
  <si>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</si>
  <si>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</si>
  <si>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</si>
  <si>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</si>
  <si>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</si>
  <si>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</si>
  <si>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</si>
  <si>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</si>
  <si>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</si>
  <si>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</si>
  <si>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</si>
  <si>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</si>
  <si>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</si>
  <si>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</si>
  <si>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</si>
  <si>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</si>
  <si>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</si>
  <si>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</si>
  <si>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</si>
  <si>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</si>
  <si>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</si>
  <si>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</si>
  <si>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</si>
  <si>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</si>
  <si>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</si>
  <si>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</si>
  <si>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</si>
  <si>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</si>
  <si>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</si>
  <si>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</si>
  <si>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</si>
  <si>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</si>
  <si>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</si>
  <si>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</si>
  <si>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</si>
  <si>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</si>
  <si>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</si>
  <si>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</si>
  <si>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</si>
  <si>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</si>
  <si>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</si>
  <si>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</si>
  <si>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</si>
  <si>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</si>
  <si>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</si>
  <si>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</si>
  <si>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</si>
  <si>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</si>
  <si>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</si>
  <si>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</si>
  <si>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</si>
  <si>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</si>
  <si>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</si>
  <si>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</si>
  <si>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</si>
  <si>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</si>
  <si>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</si>
  <si>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</si>
  <si>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</si>
  <si>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</si>
  <si>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</si>
  <si>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</si>
  <si>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</si>
  <si>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</si>
  <si>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</si>
  <si>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</si>
  <si>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</si>
  <si>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</si>
  <si>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</si>
  <si>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</si>
  <si>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</si>
  <si>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</si>
  <si>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</si>
  <si>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</si>
  <si>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</si>
  <si>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</si>
  <si>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</si>
  <si>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</si>
  <si>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</si>
  <si>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</si>
  <si>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</si>
  <si>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</si>
  <si>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</si>
  <si>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</si>
  <si>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</si>
  <si>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</si>
  <si>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</si>
  <si>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</si>
  <si>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</si>
  <si>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</si>
  <si>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</si>
  <si>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</si>
  <si>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</si>
  <si>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</si>
  <si>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</si>
  <si>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</si>
  <si>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</si>
  <si>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</si>
  <si>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</si>
  <si>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</si>
  <si>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</si>
  <si>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</si>
  <si>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</si>
  <si>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</si>
  <si>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</si>
  <si>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</si>
  <si>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</si>
  <si>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</si>
  <si>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</si>
  <si>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</si>
  <si>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</si>
  <si>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</si>
  <si>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</si>
  <si>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</si>
  <si>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</si>
  <si>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</si>
  <si>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</si>
  <si>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</si>
  <si>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</si>
  <si>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</si>
  <si>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</si>
  <si>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</si>
  <si>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</si>
  <si>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</si>
  <si>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</si>
  <si>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</si>
  <si>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</si>
  <si>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</si>
  <si>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</si>
  <si>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</si>
  <si>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</si>
  <si>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</si>
  <si>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</si>
  <si>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</si>
  <si>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</si>
  <si>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</si>
  <si>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</si>
  <si>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</si>
  <si>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</si>
  <si>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</si>
  <si>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</si>
  <si>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</si>
  <si>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</si>
  <si>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</si>
  <si>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</si>
  <si>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</si>
  <si>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</si>
  <si>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</si>
  <si>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</si>
  <si>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</si>
  <si>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</si>
  <si>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</si>
  <si>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</si>
  <si>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</si>
  <si>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</si>
  <si>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</si>
  <si>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</si>
  <si>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</si>
  <si>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</si>
  <si>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</si>
  <si>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</si>
  <si>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</si>
  <si>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</si>
  <si>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</si>
  <si>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</si>
  <si>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</si>
  <si>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</si>
  <si>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</si>
  <si>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</si>
  <si>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</si>
  <si>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</si>
  <si>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</si>
  <si>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</si>
  <si>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</si>
  <si>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</si>
  <si>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</si>
  <si>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</si>
  <si>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</si>
  <si>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</si>
  <si>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</si>
  <si>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</si>
  <si>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</si>
  <si>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</si>
  <si>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</si>
  <si>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</si>
  <si>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</si>
  <si>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</si>
  <si>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</si>
  <si>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</si>
  <si>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</si>
  <si>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</si>
  <si>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</si>
  <si>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</si>
  <si>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</si>
  <si>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</si>
  <si>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</si>
  <si>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</si>
  <si>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</si>
  <si>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</si>
  <si>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</si>
  <si>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</si>
  <si>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</si>
  <si>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</si>
  <si>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</si>
  <si>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</si>
  <si>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</si>
  <si>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</si>
  <si>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</si>
  <si>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</si>
  <si>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</si>
  <si>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</si>
  <si>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</si>
  <si>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</si>
  <si>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</si>
  <si>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</si>
  <si>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</si>
  <si>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</si>
  <si>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</si>
  <si>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</si>
  <si>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</si>
  <si>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</si>
  <si>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</si>
  <si>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</si>
  <si>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</si>
  <si>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</si>
  <si>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</si>
  <si>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</si>
  <si>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</si>
  <si>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</si>
  <si>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</si>
  <si>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</si>
  <si>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</si>
  <si>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</si>
  <si>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</si>
  <si>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</si>
  <si>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</si>
  <si>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</si>
  <si>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</si>
  <si>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</si>
  <si>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</si>
  <si>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</si>
  <si>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</si>
  <si>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</si>
  <si>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</si>
  <si>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</si>
  <si>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</si>
  <si>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</si>
  <si>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</si>
  <si>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</si>
  <si>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</si>
  <si>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</si>
  <si>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</si>
  <si>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</si>
  <si>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</si>
  <si>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</si>
  <si>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</si>
  <si>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</si>
  <si>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</si>
  <si>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</si>
  <si>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</si>
  <si>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</si>
  <si>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</si>
  <si>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</si>
  <si>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</si>
  <si>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</si>
  <si>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</si>
  <si>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</si>
  <si>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</si>
  <si>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</si>
  <si>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</si>
  <si>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</si>
  <si>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</si>
  <si>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</si>
  <si>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</si>
  <si>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</si>
  <si>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</si>
  <si>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</si>
  <si>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</si>
  <si>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</si>
  <si>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</si>
  <si>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</si>
  <si>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</si>
  <si>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</si>
  <si>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</si>
  <si>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</si>
  <si>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</si>
  <si>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</si>
  <si>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</si>
  <si>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</si>
  <si>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</si>
  <si>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</si>
  <si>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</si>
  <si>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</si>
  <si>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</si>
  <si>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</si>
  <si>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</si>
  <si>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</si>
  <si>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</si>
  <si>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</si>
  <si>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</si>
  <si>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</si>
  <si>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</si>
  <si>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</si>
  <si>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</si>
  <si>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</si>
  <si>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</si>
  <si>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</si>
  <si>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</si>
  <si>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</si>
  <si>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</si>
  <si>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</si>
  <si>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</si>
  <si>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</si>
  <si>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</si>
  <si>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</si>
  <si>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</si>
  <si>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</si>
  <si>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</si>
  <si>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</si>
  <si>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</si>
  <si>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</si>
  <si>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</si>
  <si>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</si>
  <si>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</si>
  <si>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</si>
  <si>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</si>
  <si>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</si>
  <si>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</si>
  <si>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</si>
  <si>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</si>
  <si>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</si>
  <si>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</si>
  <si>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</si>
  <si>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</si>
  <si>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</si>
  <si>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</si>
  <si>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</si>
  <si>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</si>
  <si>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</si>
  <si>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</si>
  <si>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</si>
  <si>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</si>
  <si>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</si>
  <si>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</si>
  <si>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</si>
  <si>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</si>
  <si>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</si>
  <si>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</si>
  <si>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</si>
  <si>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</si>
  <si>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</si>
  <si>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</si>
  <si>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</si>
  <si>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</si>
  <si>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</si>
  <si>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</si>
  <si>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</si>
  <si>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</si>
  <si>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</si>
  <si>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</si>
  <si>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</si>
  <si>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</si>
  <si>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</si>
  <si>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</si>
  <si>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</si>
  <si>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</si>
  <si>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</si>
  <si>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</si>
  <si>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</si>
  <si>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</si>
  <si>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</si>
  <si>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</si>
  <si>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</si>
  <si>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</si>
  <si>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</si>
  <si>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</si>
  <si>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</si>
  <si>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</si>
  <si>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</si>
  <si>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</si>
  <si>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</si>
  <si>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</si>
  <si>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</si>
  <si>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</si>
  <si>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</si>
  <si>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</si>
  <si>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</si>
  <si>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</si>
  <si>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</si>
  <si>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</si>
  <si>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</si>
  <si>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</si>
  <si>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</si>
  <si>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</si>
  <si>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</si>
  <si>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</si>
  <si>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</si>
  <si>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</si>
  <si>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</si>
  <si>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</si>
  <si>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</si>
  <si>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</si>
  <si>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</si>
  <si>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</si>
  <si>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</si>
  <si>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</si>
  <si>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</si>
  <si>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</si>
  <si>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</si>
  <si>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</si>
  <si>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</si>
  <si>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</si>
  <si>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</si>
  <si>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</si>
  <si>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</si>
  <si>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</si>
  <si>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</si>
  <si>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</si>
  <si>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</si>
  <si>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</si>
  <si>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</si>
  <si>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</si>
  <si>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</si>
  <si>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</si>
  <si>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</si>
  <si>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</si>
  <si>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</si>
  <si>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</si>
  <si>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</si>
  <si>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</si>
  <si>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</si>
  <si>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</si>
  <si>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</si>
  <si>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</si>
  <si>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</si>
  <si>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</si>
  <si>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</si>
  <si>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</si>
  <si>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</si>
  <si>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</si>
  <si>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</si>
  <si>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</si>
  <si>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</si>
  <si>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</si>
  <si>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</si>
  <si>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</si>
  <si>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</si>
  <si>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</si>
  <si>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</si>
  <si>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</si>
  <si>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</si>
  <si>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</si>
  <si>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</si>
  <si>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</si>
  <si>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</si>
  <si>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</si>
  <si>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</si>
  <si>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</si>
  <si>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</si>
  <si>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</si>
  <si>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</si>
  <si>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</si>
  <si>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</si>
  <si>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</si>
  <si>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</si>
  <si>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</si>
  <si>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</si>
  <si>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</si>
  <si>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</si>
  <si>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</si>
  <si>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</si>
  <si>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</si>
  <si>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</si>
  <si>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</si>
  <si>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</si>
  <si>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</si>
  <si>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</si>
  <si>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</si>
  <si>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</si>
  <si>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</si>
  <si>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</si>
  <si>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</si>
  <si>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</si>
  <si>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</si>
  <si>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</si>
  <si>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</si>
  <si>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</si>
  <si>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</si>
  <si>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</si>
  <si>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</si>
  <si>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</si>
  <si>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</si>
  <si>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</si>
  <si>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</si>
  <si>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</si>
  <si>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</si>
  <si>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</si>
  <si>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</si>
  <si>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</si>
  <si>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</si>
  <si>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</si>
  <si>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</si>
  <si>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</si>
  <si>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</si>
  <si>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</si>
  <si>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</si>
  <si>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</si>
  <si>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</si>
  <si>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</si>
  <si>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</si>
  <si>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</si>
  <si>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</si>
  <si>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</si>
  <si>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</si>
  <si>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</si>
  <si>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</si>
  <si>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</si>
  <si>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</si>
  <si>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</si>
  <si>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</si>
  <si>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</si>
  <si>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</si>
  <si>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</si>
  <si>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</si>
  <si>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</si>
  <si>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</si>
  <si>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</si>
  <si>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</si>
  <si>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</si>
  <si>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</si>
  <si>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</si>
  <si>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</si>
  <si>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</si>
  <si>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</si>
  <si>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</si>
  <si>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</si>
  <si>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</si>
  <si>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</si>
  <si>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</si>
  <si>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</si>
  <si>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</si>
  <si>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</si>
  <si>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</si>
  <si>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</si>
  <si>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</si>
  <si>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</si>
  <si>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</si>
  <si>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</si>
  <si>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</si>
  <si>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</si>
  <si>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</si>
  <si>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</si>
  <si>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</si>
  <si>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</si>
  <si>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</si>
  <si>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</si>
  <si>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</si>
  <si>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</si>
  <si>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</si>
  <si>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</si>
  <si>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</si>
  <si>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</si>
  <si>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</si>
  <si>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</si>
  <si>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</si>
  <si>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</si>
  <si>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</si>
  <si>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</si>
  <si>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</si>
  <si>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</si>
  <si>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</si>
  <si>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</si>
  <si>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</si>
  <si>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</si>
  <si>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</si>
  <si>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</si>
  <si>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</si>
  <si>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</si>
  <si>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</si>
  <si>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</si>
  <si>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</si>
  <si>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</si>
  <si>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</si>
  <si>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</si>
  <si>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</si>
  <si>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</si>
  <si>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</si>
  <si>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</si>
  <si>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</si>
  <si>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</si>
  <si>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</si>
  <si>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</si>
  <si>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</si>
  <si>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</si>
  <si>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</si>
  <si>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</si>
  <si>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</si>
  <si>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</si>
  <si>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</si>
  <si>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</si>
  <si>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</si>
  <si>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</si>
  <si>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</si>
  <si>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</si>
  <si>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</si>
  <si>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</si>
  <si>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</si>
  <si>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</si>
  <si>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</si>
  <si>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</si>
  <si>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</si>
  <si>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</si>
  <si>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</si>
  <si>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</si>
  <si>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</si>
  <si>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</si>
  <si>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</si>
  <si>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</si>
  <si>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</si>
  <si>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</si>
  <si>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</si>
  <si>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</si>
  <si>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</si>
  <si>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</si>
  <si>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</si>
  <si>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</si>
  <si>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</si>
  <si>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</si>
  <si>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</si>
  <si>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</si>
  <si>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</si>
  <si>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</si>
  <si>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</si>
  <si>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</si>
  <si>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</si>
  <si>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</si>
  <si>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</si>
  <si>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</si>
  <si>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</si>
  <si>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</si>
  <si>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</si>
  <si>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</si>
  <si>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</si>
  <si>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</si>
  <si>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</si>
  <si>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</si>
  <si>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</si>
  <si>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</si>
  <si>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</si>
  <si>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</si>
  <si>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</si>
  <si>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</si>
  <si>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</si>
  <si>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</si>
  <si>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</si>
  <si>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</si>
  <si>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</si>
  <si>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</si>
  <si>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</si>
  <si>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</si>
  <si>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</si>
  <si>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</si>
  <si>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</si>
  <si>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</si>
  <si>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</si>
  <si>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</si>
  <si>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</si>
  <si>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</si>
  <si>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</si>
  <si>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</si>
  <si>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</si>
  <si>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</si>
  <si>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</si>
  <si>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</si>
  <si>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</si>
  <si>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</si>
  <si>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</si>
  <si>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</si>
  <si>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</si>
  <si>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</si>
  <si>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</si>
  <si>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</si>
  <si>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</si>
  <si>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</si>
  <si>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</si>
  <si>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</si>
  <si>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</si>
  <si>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</si>
  <si>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</si>
  <si>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</si>
  <si>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</si>
  <si>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</si>
  <si>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</si>
  <si>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</si>
  <si>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</si>
  <si>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</si>
  <si>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</si>
  <si>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</si>
  <si>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</si>
  <si>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</si>
  <si>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</si>
  <si>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</si>
  <si>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</si>
  <si>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</si>
  <si>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</si>
  <si>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</si>
  <si>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</si>
  <si>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</si>
  <si>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</si>
  <si>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</si>
  <si>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</si>
  <si>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</si>
  <si>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</si>
  <si>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</si>
  <si>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</si>
  <si>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</si>
  <si>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</si>
  <si>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</si>
  <si>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</si>
  <si>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</si>
  <si>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</si>
  <si>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</si>
  <si>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</si>
  <si>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</si>
  <si>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</si>
  <si>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</si>
  <si>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</si>
  <si>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</si>
  <si>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</si>
  <si>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</si>
  <si>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</si>
  <si>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</si>
  <si>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</si>
  <si>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</si>
  <si>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</si>
  <si>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</si>
  <si>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</si>
  <si>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</si>
  <si>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</si>
  <si>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</si>
  <si>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</si>
  <si>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</si>
  <si>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</si>
  <si>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</si>
  <si>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</si>
  <si>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</si>
  <si>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</si>
  <si>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</si>
  <si>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</si>
  <si>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</si>
  <si>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</si>
  <si>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</si>
  <si>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</si>
  <si>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</si>
  <si>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</si>
  <si>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</si>
  <si>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</si>
  <si>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</si>
  <si>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</si>
  <si>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</si>
  <si>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</si>
  <si>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</si>
  <si>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</si>
  <si>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</si>
  <si>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</si>
  <si>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</si>
  <si>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</si>
  <si>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</si>
  <si>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</si>
  <si>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</si>
  <si>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</si>
  <si>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</si>
  <si>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</si>
  <si>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</si>
  <si>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</si>
  <si>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</si>
  <si>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</si>
  <si>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</si>
  <si>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</si>
  <si>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</si>
  <si>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</si>
  <si>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</si>
  <si>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</si>
  <si>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</si>
  <si>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</si>
  <si>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</si>
  <si>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</si>
  <si>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</si>
  <si>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</si>
  <si>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</si>
  <si>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</si>
  <si>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</si>
  <si>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</si>
  <si>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</si>
  <si>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</si>
  <si>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</si>
  <si>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</si>
  <si>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</si>
  <si>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</si>
  <si>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</si>
  <si>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</si>
  <si>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</si>
  <si>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</si>
  <si>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</si>
  <si>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</si>
  <si>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</si>
  <si>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</si>
  <si>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</si>
  <si>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</si>
  <si>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</si>
  <si>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</si>
  <si>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</si>
  <si>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</si>
  <si>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</si>
  <si>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</si>
  <si>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</si>
  <si>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</si>
  <si>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</si>
  <si>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</si>
  <si>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</si>
  <si>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</si>
  <si>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</si>
  <si>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</si>
  <si>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</si>
  <si>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</si>
  <si>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</si>
  <si>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</si>
  <si>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</si>
  <si>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</si>
  <si>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</si>
  <si>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</si>
  <si>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</si>
  <si>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</si>
  <si>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</si>
  <si>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</si>
  <si>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</si>
  <si>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</si>
  <si>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</si>
  <si>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</si>
  <si>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</si>
  <si>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</si>
  <si>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</si>
  <si>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</si>
  <si>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</si>
  <si>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</si>
  <si>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</si>
  <si>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</si>
  <si>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</si>
  <si>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</si>
  <si>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</si>
  <si>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</si>
  <si>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</si>
  <si>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</si>
  <si>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</si>
  <si>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</si>
  <si>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</si>
  <si>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</si>
  <si>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</si>
  <si>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</si>
  <si>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</si>
  <si>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</si>
  <si>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</si>
  <si>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</si>
  <si>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</si>
  <si>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</si>
  <si>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</si>
  <si>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</si>
  <si>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</si>
  <si>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</si>
  <si>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</si>
  <si>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</si>
  <si>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</si>
  <si>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</si>
  <si>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</si>
  <si>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</si>
  <si>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</si>
  <si>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</si>
  <si>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</si>
  <si>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</si>
  <si>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</si>
  <si>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</si>
  <si>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</si>
  <si>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</si>
  <si>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</si>
  <si>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</si>
  <si>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</si>
  <si>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</si>
  <si>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</si>
  <si>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</si>
  <si>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</si>
  <si>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</si>
  <si>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</si>
  <si>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</si>
  <si>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</si>
  <si>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</si>
  <si>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</si>
  <si>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</si>
  <si>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</si>
  <si>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</si>
  <si>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</si>
  <si>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</si>
  <si>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</si>
  <si>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</si>
  <si>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</si>
  <si>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</si>
  <si>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</si>
  <si>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</si>
  <si>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</si>
  <si>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</si>
  <si>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</si>
  <si>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</si>
  <si>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</si>
  <si>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</si>
  <si>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</si>
  <si>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</si>
  <si>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</si>
  <si>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</si>
  <si>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</si>
  <si>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</si>
  <si>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</si>
  <si>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</si>
  <si>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</si>
  <si>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</si>
  <si>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</si>
  <si>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</si>
  <si>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</si>
  <si>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</si>
  <si>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</si>
  <si>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</si>
  <si>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</si>
  <si>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</si>
  <si>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</si>
  <si>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</si>
  <si>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</si>
  <si>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</si>
  <si>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</si>
  <si>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</si>
  <si>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</si>
  <si>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</si>
  <si>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</si>
  <si>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</si>
  <si>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</si>
  <si>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</si>
  <si>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</si>
  <si>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</si>
  <si>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</si>
  <si>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</si>
  <si>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</si>
  <si>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</si>
  <si>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</si>
  <si>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</si>
  <si>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</si>
  <si>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</si>
  <si>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</si>
  <si>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</si>
  <si>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</si>
  <si>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</si>
  <si>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</si>
  <si>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</si>
  <si>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</si>
  <si>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</si>
  <si>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</si>
  <si>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</si>
  <si>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</si>
  <si>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</si>
  <si>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</si>
  <si>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</si>
  <si>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</si>
  <si>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</si>
  <si>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</si>
  <si>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</si>
  <si>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</si>
  <si>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</si>
  <si>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</si>
  <si>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</si>
  <si>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</si>
  <si>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</si>
  <si>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</si>
  <si>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</si>
  <si>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</si>
  <si>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</si>
  <si>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</si>
  <si>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</si>
  <si>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</si>
  <si>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</si>
  <si>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</si>
  <si>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</si>
  <si>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</si>
  <si>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</si>
  <si>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</si>
  <si>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</si>
  <si>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</si>
  <si>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</si>
  <si>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</si>
  <si>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</si>
  <si>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</si>
  <si>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</si>
  <si>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</si>
  <si>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</si>
  <si>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</si>
  <si>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</si>
  <si>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</si>
  <si>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</si>
  <si>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</si>
  <si>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</si>
  <si>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</si>
  <si>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</si>
  <si>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</si>
  <si>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</si>
  <si>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</si>
  <si>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</si>
  <si>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</si>
  <si>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</si>
  <si>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</si>
  <si>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</si>
  <si>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</si>
  <si>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</si>
  <si>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</si>
  <si>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</si>
  <si>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</si>
  <si>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</si>
  <si>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</si>
  <si>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</si>
  <si>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</si>
  <si>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</si>
  <si>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</si>
  <si>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</si>
  <si>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</si>
  <si>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</si>
  <si>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</si>
  <si>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</si>
  <si>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</si>
  <si>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</si>
  <si>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</si>
  <si>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</si>
  <si>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</si>
  <si>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</si>
  <si>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</si>
  <si>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</si>
  <si>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</si>
  <si>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</si>
  <si>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</si>
  <si>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</si>
  <si>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</si>
  <si>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</si>
  <si>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</si>
  <si>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</si>
  <si>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</si>
  <si>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</si>
  <si>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</si>
  <si>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</si>
  <si>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</si>
  <si>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</si>
  <si>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</si>
  <si>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</si>
  <si>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</si>
  <si>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</si>
  <si>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</si>
  <si>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</si>
  <si>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</si>
  <si>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</si>
  <si>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</si>
  <si>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</si>
  <si>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</si>
  <si>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</si>
  <si>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</si>
  <si>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</si>
  <si>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</si>
  <si>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</si>
  <si>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</si>
  <si>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</si>
  <si>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</si>
  <si>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</si>
  <si>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</si>
  <si>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</si>
  <si>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</si>
  <si>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</si>
  <si>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</si>
  <si>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</si>
  <si>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</si>
  <si>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</si>
  <si>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</si>
  <si>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</si>
  <si>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</si>
  <si>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</si>
  <si>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</si>
  <si>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</si>
  <si>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</si>
  <si>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</si>
  <si>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</si>
  <si>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</si>
  <si>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</si>
  <si>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</si>
  <si>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</si>
  <si>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</si>
  <si>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</si>
  <si>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</si>
  <si>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</si>
  <si>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</si>
  <si>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</si>
  <si>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</si>
  <si>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</si>
  <si>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</si>
  <si>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</si>
  <si>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</si>
  <si>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</si>
  <si>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</si>
  <si>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</si>
  <si>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</si>
  <si>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</si>
  <si>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</si>
  <si>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</si>
  <si>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</si>
  <si>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</si>
  <si>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</si>
  <si>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</si>
  <si>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</si>
  <si>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</si>
  <si>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</si>
  <si>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</si>
  <si>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</si>
  <si>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</si>
  <si>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</si>
  <si>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</si>
  <si>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</si>
  <si>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</si>
  <si>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</si>
  <si>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</si>
  <si>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</si>
  <si>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</si>
  <si>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</si>
  <si>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</si>
  <si>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</si>
  <si>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</si>
  <si>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</si>
  <si>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</si>
  <si>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</si>
  <si>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</si>
  <si>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</si>
  <si>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</si>
  <si>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</si>
  <si>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</si>
  <si>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</si>
  <si>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</si>
  <si>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</si>
  <si>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</si>
  <si>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</si>
  <si>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</si>
  <si>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</si>
  <si>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</si>
  <si>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</si>
  <si>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</si>
  <si>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</si>
  <si>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</si>
  <si>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</si>
  <si>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</si>
  <si>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</si>
  <si>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</si>
  <si>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</si>
  <si>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</si>
  <si>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</si>
  <si>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</si>
  <si>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</si>
  <si>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</si>
  <si>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</si>
  <si>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</si>
  <si>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</si>
  <si>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</si>
  <si>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</si>
  <si>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</si>
  <si>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</si>
  <si>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</si>
  <si>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</si>
  <si>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</si>
  <si>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</si>
  <si>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</si>
  <si>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</si>
  <si>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</si>
  <si>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</si>
  <si>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</si>
  <si>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</si>
  <si>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</si>
  <si>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</si>
  <si>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</si>
  <si>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</si>
  <si>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</si>
  <si>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</si>
  <si>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</si>
  <si>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</si>
  <si>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</si>
  <si>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</si>
  <si>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</si>
  <si>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</si>
  <si>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</si>
  <si>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</si>
  <si>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</si>
  <si>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</si>
  <si>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</si>
  <si>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</si>
  <si>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</si>
  <si>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</si>
  <si>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</si>
  <si>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</si>
  <si>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</si>
  <si>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</si>
  <si>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</si>
  <si>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</si>
  <si>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</si>
  <si>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</si>
  <si>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</si>
  <si>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</si>
  <si>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</si>
  <si>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</si>
  <si>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</si>
  <si>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</si>
  <si>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</si>
  <si>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</si>
  <si>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</si>
  <si>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</si>
  <si>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</si>
  <si>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</si>
  <si>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</si>
  <si>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</si>
  <si>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</si>
  <si>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</si>
  <si>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</si>
  <si>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</si>
  <si>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</si>
  <si>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</si>
  <si>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</si>
  <si>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</si>
  <si>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</si>
  <si>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</si>
  <si>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</si>
  <si>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</si>
  <si>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</si>
  <si>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</si>
  <si>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</si>
  <si>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</si>
  <si>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</si>
  <si>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</si>
  <si>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</si>
  <si>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</si>
  <si>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</si>
  <si>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</si>
  <si>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</si>
  <si>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</si>
  <si>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</si>
  <si>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</si>
  <si>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</si>
  <si>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</si>
  <si>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</si>
  <si>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</si>
  <si>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</si>
  <si>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</si>
  <si>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</si>
  <si>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</si>
  <si>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</si>
  <si>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</si>
  <si>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</si>
  <si>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</si>
  <si>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</si>
  <si>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</si>
  <si>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</si>
  <si>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</si>
  <si>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</si>
  <si>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</si>
  <si>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</si>
  <si>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</si>
  <si>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</si>
  <si>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</si>
  <si>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</si>
  <si>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</si>
  <si>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</si>
  <si>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</si>
  <si>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</si>
  <si>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</si>
  <si>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</si>
  <si>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</si>
  <si>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</si>
  <si>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</si>
  <si>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</si>
  <si>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</si>
  <si>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</si>
  <si>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</si>
  <si>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</si>
  <si>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</si>
  <si>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</si>
  <si>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</si>
  <si>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</si>
  <si>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</si>
  <si>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</si>
  <si>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</si>
  <si>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</si>
  <si>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</si>
  <si>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</si>
  <si>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</si>
  <si>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</si>
  <si>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</si>
  <si>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</si>
  <si>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</si>
  <si>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</si>
  <si>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</si>
  <si>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</si>
  <si>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</si>
  <si>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</si>
  <si>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</si>
  <si>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</si>
  <si>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</si>
  <si>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</si>
  <si>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</si>
  <si>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</si>
  <si>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</si>
  <si>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</si>
  <si>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</si>
  <si>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</si>
  <si>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</si>
  <si>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</si>
  <si>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</si>
  <si>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</si>
  <si>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</si>
  <si>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</si>
  <si>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</si>
  <si>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</si>
  <si>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</si>
  <si>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</si>
  <si>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</si>
  <si>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</si>
  <si>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</si>
  <si>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</si>
  <si>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</si>
  <si>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</si>
  <si>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</si>
  <si>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</si>
  <si>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</si>
  <si>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</si>
  <si>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</si>
  <si>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</si>
  <si>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</si>
  <si>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</si>
  <si>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</si>
  <si>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</si>
  <si>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</si>
  <si>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</si>
  <si>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</si>
  <si>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</si>
  <si>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</si>
  <si>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</si>
  <si>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</si>
  <si>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</si>
  <si>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</si>
  <si>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</si>
  <si>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</si>
  <si>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</si>
  <si>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</si>
  <si>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</si>
  <si>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</si>
  <si>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</si>
  <si>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</si>
  <si>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</si>
  <si>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</si>
  <si>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</si>
  <si>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</si>
  <si>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</si>
  <si>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</si>
  <si>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</si>
  <si>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</si>
  <si>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</si>
  <si>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</si>
  <si>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</si>
  <si>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</si>
  <si>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</si>
  <si>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</si>
  <si>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</si>
  <si>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</si>
  <si>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</si>
  <si>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</si>
  <si>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</si>
  <si>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</si>
  <si>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</si>
  <si>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</si>
  <si>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</si>
  <si>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</si>
  <si>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</si>
  <si>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</si>
  <si>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</si>
  <si>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</si>
  <si>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</si>
  <si>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</si>
  <si>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</si>
  <si>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</si>
  <si>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</si>
  <si>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</si>
  <si>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</si>
  <si>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</si>
  <si>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</si>
  <si>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</si>
  <si>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</si>
  <si>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</si>
  <si>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</si>
  <si>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</si>
  <si>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</si>
  <si>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</si>
  <si>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</si>
  <si>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</si>
  <si>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</si>
  <si>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</si>
  <si>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</si>
  <si>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</si>
  <si>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</si>
  <si>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</si>
  <si>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</si>
  <si>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</si>
  <si>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</si>
  <si>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</si>
  <si>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</si>
  <si>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</si>
  <si>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</si>
  <si>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</si>
  <si>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</si>
  <si>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</si>
  <si>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</si>
  <si>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</si>
  <si>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</si>
  <si>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</si>
  <si>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</si>
  <si>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</si>
  <si>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</si>
  <si>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</si>
  <si>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</si>
  <si>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</si>
  <si>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</si>
  <si>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</si>
  <si>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</si>
  <si>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</si>
  <si>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</si>
  <si>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</si>
  <si>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</si>
  <si>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</si>
  <si>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</si>
  <si>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</si>
  <si>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</si>
  <si>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</si>
  <si>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</si>
  <si>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</si>
  <si>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</si>
  <si>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</si>
  <si>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</si>
  <si>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</si>
  <si>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</si>
  <si>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</si>
  <si>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</si>
  <si>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</si>
  <si>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</si>
  <si>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</si>
  <si>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</si>
  <si>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</si>
  <si>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</si>
  <si>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</si>
  <si>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</si>
  <si>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</si>
  <si>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</si>
  <si>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</si>
  <si>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</si>
  <si>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</si>
  <si>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</si>
  <si>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</si>
  <si>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</si>
  <si>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</si>
  <si>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</si>
  <si>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</si>
  <si>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</si>
  <si>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</si>
  <si>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</si>
  <si>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</si>
  <si>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</si>
  <si>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</si>
  <si>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</si>
  <si>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</si>
  <si>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</si>
  <si>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</si>
  <si>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</si>
  <si>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</si>
  <si>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</si>
  <si>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</si>
  <si>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</si>
  <si>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</si>
  <si>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</si>
  <si>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</si>
  <si>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</si>
  <si>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</si>
  <si>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</si>
  <si>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</si>
  <si>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</si>
  <si>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</si>
  <si>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</si>
  <si>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</si>
  <si>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</si>
  <si>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</si>
  <si>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</si>
  <si>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</si>
  <si>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</si>
  <si>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</si>
  <si>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</si>
  <si>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</si>
  <si>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</si>
  <si>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</si>
  <si>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</si>
  <si>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</si>
  <si>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</si>
  <si>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</si>
  <si>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</si>
  <si>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</si>
  <si>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</si>
  <si>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</si>
  <si>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</si>
  <si>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</si>
  <si>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</si>
  <si>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</si>
  <si>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</si>
  <si>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</si>
  <si>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</si>
  <si>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</si>
  <si>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</si>
  <si>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</si>
  <si>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</si>
  <si>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</si>
  <si>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</si>
  <si>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</si>
  <si>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</si>
  <si>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</si>
  <si>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</si>
  <si>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</si>
  <si>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</si>
  <si>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</si>
  <si>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</si>
  <si>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</si>
  <si>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</si>
  <si>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</si>
  <si>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</si>
  <si>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</si>
  <si>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</si>
  <si>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</si>
  <si>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</si>
  <si>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</si>
  <si>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</si>
  <si>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</si>
  <si>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</si>
  <si>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</si>
  <si>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</si>
  <si>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</si>
  <si>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</si>
  <si>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</si>
  <si>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</si>
  <si>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</si>
  <si>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</si>
  <si>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</si>
  <si>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</si>
  <si>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</si>
  <si>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</si>
  <si>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</si>
  <si>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</si>
  <si>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</si>
  <si>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</si>
  <si>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</si>
  <si>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</si>
  <si>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</si>
  <si>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</si>
  <si>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</si>
  <si>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</si>
  <si>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</si>
  <si>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</si>
  <si>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</si>
  <si>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</si>
  <si>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</si>
  <si>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</si>
  <si>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</si>
  <si>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</si>
  <si>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</si>
  <si>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</si>
  <si>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</si>
  <si>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</si>
  <si>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</si>
  <si>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</si>
  <si>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</si>
  <si>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</si>
  <si>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</si>
  <si>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</si>
  <si>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</si>
  <si>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</si>
  <si>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</si>
  <si>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</si>
  <si>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</si>
  <si>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</si>
  <si>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</si>
  <si>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</si>
  <si>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</si>
  <si>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</si>
  <si>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</si>
  <si>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</si>
  <si>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</si>
  <si>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</si>
  <si>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</si>
  <si>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</si>
  <si>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</si>
  <si>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</si>
  <si>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</si>
  <si>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</si>
  <si>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</si>
  <si>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</si>
  <si>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</si>
  <si>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</si>
  <si>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</si>
  <si>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</si>
  <si>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</si>
  <si>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</si>
  <si>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</si>
  <si>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</si>
  <si>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</si>
  <si>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</si>
  <si>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</si>
  <si>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</si>
  <si>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</si>
  <si>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</si>
  <si>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</si>
  <si>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</si>
  <si>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</si>
  <si>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</si>
  <si>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</si>
  <si>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</si>
  <si>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</si>
  <si>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</si>
  <si>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</si>
  <si>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</si>
  <si>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</si>
  <si>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</si>
  <si>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</si>
  <si>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</si>
  <si>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</si>
  <si>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</si>
  <si>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</si>
  <si>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</si>
  <si>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</si>
  <si>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</si>
  <si>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</si>
  <si>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</si>
  <si>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</si>
  <si>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</si>
  <si>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</si>
  <si>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</si>
  <si>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</si>
  <si>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</si>
  <si>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</si>
  <si>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</si>
  <si>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</si>
  <si>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</si>
  <si>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</si>
  <si>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</si>
  <si>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</si>
  <si>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</si>
  <si>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</si>
  <si>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</si>
  <si>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</si>
  <si>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</si>
  <si>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</si>
  <si>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</si>
  <si>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</si>
  <si>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</si>
  <si>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</si>
  <si>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</si>
  <si>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</si>
  <si>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</si>
  <si>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</si>
  <si>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</si>
  <si>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</si>
  <si>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</si>
  <si>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</si>
  <si>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</si>
  <si>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</si>
  <si>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</si>
  <si>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</si>
  <si>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</si>
  <si>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</si>
  <si>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</si>
  <si>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</si>
  <si>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</si>
  <si>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</si>
  <si>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</si>
  <si>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</si>
  <si>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</si>
  <si>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</si>
  <si>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</si>
  <si>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</si>
  <si>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</si>
  <si>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</si>
  <si>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</si>
  <si>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</si>
  <si>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</si>
  <si>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</si>
  <si>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</si>
  <si>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</si>
  <si>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</si>
  <si>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</si>
  <si>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</si>
  <si>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</si>
  <si>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</si>
  <si>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</si>
  <si>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</si>
  <si>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</si>
  <si>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</si>
  <si>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</si>
  <si>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</si>
  <si>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</si>
  <si>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</si>
  <si>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</si>
  <si>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</si>
  <si>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</si>
  <si>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</si>
  <si>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</si>
  <si>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</si>
  <si>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</si>
  <si>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</si>
  <si>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</si>
  <si>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</si>
  <si>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</si>
  <si>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</si>
  <si>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</si>
  <si>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</si>
  <si>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</si>
  <si>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</si>
  <si>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</si>
  <si>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</si>
  <si>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</si>
  <si>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</si>
  <si>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</si>
  <si>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</si>
  <si>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</si>
  <si>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</si>
  <si>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</si>
  <si>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</si>
  <si>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</si>
  <si>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</si>
  <si>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</si>
  <si>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</si>
  <si>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</si>
  <si>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</si>
  <si>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</si>
  <si>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</si>
  <si>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</si>
  <si>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</si>
  <si>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</si>
  <si>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</si>
  <si>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</si>
  <si>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</si>
  <si>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</si>
  <si>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</si>
  <si>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</si>
  <si>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</si>
  <si>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</si>
  <si>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</si>
  <si>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</si>
  <si>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</si>
  <si>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</si>
  <si>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</si>
  <si>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</si>
  <si>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</si>
  <si>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</si>
  <si>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</si>
  <si>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</si>
  <si>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</si>
  <si>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</si>
  <si>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</si>
  <si>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</si>
  <si>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</si>
  <si>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</si>
  <si>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</si>
  <si>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</si>
  <si>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</si>
  <si>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</si>
  <si>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</si>
  <si>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</si>
  <si>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</si>
  <si>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</si>
  <si>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</si>
  <si>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</si>
  <si>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</si>
  <si>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</si>
  <si>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</si>
  <si>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</si>
  <si>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</si>
  <si>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</si>
  <si>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</si>
  <si>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</si>
  <si>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</si>
  <si>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</si>
  <si>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</si>
  <si>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</si>
  <si>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</si>
  <si>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</si>
  <si>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</si>
  <si>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</si>
  <si>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</si>
  <si>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</si>
  <si>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</si>
  <si>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</si>
  <si>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</si>
  <si>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</si>
  <si>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</si>
  <si>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</si>
  <si>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</si>
  <si>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</si>
  <si>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</si>
  <si>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</si>
  <si>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</si>
  <si>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</si>
  <si>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</si>
  <si>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</si>
  <si>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</si>
  <si>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</si>
  <si>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</si>
  <si>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</si>
  <si>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</si>
  <si>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</si>
  <si>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</si>
  <si>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</si>
  <si>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</si>
  <si>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</si>
  <si>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</si>
  <si>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</si>
  <si>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</si>
  <si>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</si>
  <si>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</si>
  <si>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</si>
  <si>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</si>
  <si>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</si>
  <si>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</si>
  <si>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</si>
  <si>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</si>
  <si>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</si>
  <si>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</si>
  <si>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</si>
  <si>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</si>
  <si>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</si>
  <si>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</si>
  <si>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</si>
  <si>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</si>
  <si>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</si>
  <si>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</si>
  <si>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</si>
  <si>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</si>
  <si>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</si>
  <si>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</si>
  <si>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</si>
  <si>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</si>
  <si>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</si>
  <si>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</si>
  <si>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</si>
  <si>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</si>
  <si>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</si>
  <si>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</si>
  <si>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</si>
  <si>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</si>
  <si>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</si>
  <si>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</si>
  <si>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</si>
  <si>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</si>
  <si>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</si>
  <si>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</si>
  <si>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</si>
  <si>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</si>
  <si>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</si>
  <si>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</si>
  <si>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</si>
  <si>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</si>
  <si>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</si>
  <si>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</si>
  <si>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</si>
  <si>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</si>
  <si>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</si>
  <si>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</si>
  <si>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</si>
  <si>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</si>
  <si>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</si>
  <si>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</si>
  <si>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</si>
  <si>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</si>
  <si>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</si>
  <si>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</si>
  <si>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</si>
  <si>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</si>
  <si>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</si>
  <si>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</si>
  <si>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</si>
  <si>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</si>
  <si>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</si>
  <si>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</si>
  <si>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</si>
  <si>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</si>
  <si>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</si>
  <si>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</si>
  <si>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</si>
  <si>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</si>
  <si>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</si>
  <si>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</si>
  <si>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</si>
  <si>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</si>
  <si>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</si>
  <si>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</si>
  <si>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</si>
  <si>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</si>
  <si>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</si>
  <si>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</si>
  <si>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</si>
  <si>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</si>
  <si>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</si>
  <si>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</si>
  <si>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</si>
  <si>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</si>
  <si>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</si>
  <si>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</si>
  <si>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</si>
  <si>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</si>
  <si>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</si>
  <si>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</si>
  <si>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</si>
  <si>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</si>
  <si>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</si>
  <si>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</si>
  <si>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</si>
  <si>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</si>
  <si>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</si>
  <si>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</si>
  <si>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</si>
  <si>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</si>
  <si>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</si>
  <si>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</si>
  <si>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</si>
  <si>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</si>
  <si>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</si>
  <si>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</si>
  <si>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</si>
  <si>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</si>
  <si>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</si>
  <si>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</si>
  <si>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</si>
  <si>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</si>
  <si>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</si>
  <si>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</si>
  <si>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</si>
  <si>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</si>
  <si>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</si>
  <si>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</si>
  <si>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</si>
  <si>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</si>
  <si>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</si>
  <si>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</si>
  <si>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</si>
  <si>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</si>
  <si>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</si>
  <si>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</si>
  <si>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</si>
  <si>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</si>
  <si>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</si>
  <si>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</si>
  <si>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</si>
  <si>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</si>
  <si>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</si>
  <si>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</si>
  <si>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</si>
  <si>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</si>
  <si>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</si>
  <si>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</si>
  <si>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</si>
  <si>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</si>
  <si>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</si>
  <si>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</si>
  <si>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</si>
  <si>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</si>
  <si>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</si>
  <si>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</si>
  <si>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</si>
  <si>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</si>
  <si>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</si>
  <si>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</si>
  <si>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</si>
  <si>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</si>
  <si>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</si>
  <si>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</si>
  <si>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</si>
  <si>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</si>
  <si>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</si>
  <si>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</si>
  <si>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</si>
  <si>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</si>
  <si>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</si>
  <si>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</si>
  <si>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</si>
  <si>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</si>
  <si>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</si>
  <si>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</si>
  <si>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</si>
  <si>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</si>
  <si>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</si>
  <si>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</si>
  <si>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</si>
  <si>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</si>
  <si>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</si>
  <si>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</si>
  <si>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</si>
  <si>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</si>
  <si>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</si>
  <si>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</si>
  <si>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</si>
  <si>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</si>
  <si>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</si>
  <si>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</si>
  <si>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</si>
  <si>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</si>
  <si>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</si>
  <si>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</si>
  <si>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</si>
  <si>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</si>
  <si>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</si>
  <si>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</si>
  <si>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</si>
  <si>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</si>
  <si>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</si>
  <si>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</si>
  <si>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</si>
  <si>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</si>
  <si>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</si>
  <si>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</si>
  <si>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</si>
  <si>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</si>
  <si>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</si>
  <si>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</si>
  <si>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</si>
  <si>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</si>
  <si>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</si>
  <si>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</si>
  <si>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</si>
  <si>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</si>
  <si>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</si>
  <si>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</si>
  <si>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</si>
  <si>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</si>
  <si>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</si>
  <si>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</si>
  <si>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</si>
  <si>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</si>
  <si>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</si>
  <si>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</si>
  <si>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</si>
  <si>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</si>
  <si>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</si>
  <si>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</si>
  <si>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</si>
  <si>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</si>
  <si>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</si>
  <si>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</si>
  <si>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</si>
  <si>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</si>
  <si>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</si>
  <si>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</si>
  <si>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</si>
  <si>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</si>
  <si>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</si>
  <si>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</si>
  <si>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</si>
  <si>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</si>
  <si>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</si>
  <si>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</si>
  <si>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</si>
  <si>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</si>
  <si>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</si>
  <si>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</si>
  <si>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</si>
  <si>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</si>
  <si>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</si>
  <si>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</si>
  <si>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</si>
  <si>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</si>
  <si>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</si>
  <si>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</si>
  <si>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</si>
  <si>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</si>
  <si>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</si>
  <si>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</si>
  <si>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</si>
  <si>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</si>
  <si>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</si>
  <si>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</si>
  <si>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</si>
  <si>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</si>
  <si>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</si>
  <si>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</si>
  <si>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</si>
  <si>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</si>
  <si>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</si>
  <si>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</si>
  <si>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</si>
  <si>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</si>
  <si>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</si>
  <si>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</si>
  <si>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</si>
  <si>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</si>
  <si>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</si>
  <si>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</si>
  <si>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</si>
  <si>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</si>
  <si>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</si>
  <si>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</si>
  <si>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</si>
  <si>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</si>
  <si>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</si>
  <si>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</si>
  <si>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</si>
  <si>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</si>
  <si>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</si>
  <si>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</si>
  <si>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</si>
  <si>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</si>
  <si>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</si>
  <si>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</si>
  <si>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</si>
  <si>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</si>
  <si>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</si>
  <si>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</si>
  <si>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</si>
  <si>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</si>
  <si>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</si>
  <si>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</si>
  <si>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</si>
  <si>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</si>
  <si>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</si>
  <si>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</si>
  <si>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</si>
  <si>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</si>
  <si>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</si>
  <si>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</si>
  <si>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</si>
  <si>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</si>
  <si>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</si>
  <si>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</si>
  <si>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</si>
  <si>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</si>
  <si>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</si>
  <si>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</si>
  <si>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</si>
  <si>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</si>
  <si>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</si>
  <si>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</si>
  <si>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</si>
  <si>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</si>
  <si>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</si>
  <si>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</si>
  <si>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</si>
  <si>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</si>
  <si>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</si>
  <si>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</si>
  <si>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</si>
  <si>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</si>
  <si>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</si>
  <si>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</si>
  <si>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</si>
  <si>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</si>
  <si>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</si>
  <si>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</si>
  <si>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</si>
  <si>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</si>
  <si>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</si>
  <si>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</si>
  <si>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</si>
  <si>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</si>
  <si>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</si>
  <si>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</si>
  <si>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</si>
  <si>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</si>
  <si>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</si>
  <si>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</si>
  <si>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</si>
  <si>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</si>
  <si>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</si>
  <si>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</si>
  <si>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</si>
  <si>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</si>
  <si>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</si>
  <si>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</si>
  <si>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</si>
  <si>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</si>
  <si>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</si>
  <si>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</si>
  <si>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</si>
  <si>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</si>
  <si>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</si>
  <si>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</si>
  <si>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</si>
  <si>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</si>
  <si>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</si>
  <si>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</si>
  <si>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</si>
  <si>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</si>
  <si>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</si>
  <si>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</si>
  <si>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</si>
  <si>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</si>
  <si>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</si>
  <si>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</si>
  <si>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</si>
  <si>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</si>
  <si>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</si>
  <si>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</si>
  <si>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</si>
  <si>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</si>
  <si>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</si>
  <si>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</si>
  <si>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</si>
  <si>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</si>
  <si>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</si>
  <si>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</si>
  <si>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</si>
  <si>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</si>
  <si>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</si>
  <si>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</si>
  <si>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</si>
  <si>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</si>
  <si>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</si>
  <si>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</si>
  <si>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</si>
  <si>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</si>
  <si>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</si>
  <si>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</si>
  <si>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</si>
  <si>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</si>
  <si>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</si>
  <si>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</si>
  <si>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</si>
  <si>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</si>
  <si>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</si>
  <si>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</si>
  <si>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</si>
  <si>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</si>
  <si>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</si>
  <si>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</si>
  <si>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</si>
  <si>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</si>
  <si>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</si>
  <si>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</si>
  <si>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</si>
  <si>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</si>
  <si>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</si>
  <si>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</si>
  <si>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</si>
  <si>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</si>
  <si>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</si>
  <si>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</si>
  <si>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</si>
  <si>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</si>
  <si>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</si>
  <si>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</si>
  <si>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</si>
  <si>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</si>
  <si>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</si>
  <si>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</si>
  <si>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</si>
  <si>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</si>
  <si>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</si>
  <si>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</si>
  <si>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</si>
  <si>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</si>
  <si>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</si>
  <si>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</si>
  <si>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</si>
  <si>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</si>
  <si>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</si>
  <si>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</si>
  <si>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</si>
  <si>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</si>
  <si>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</si>
  <si>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</si>
  <si>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</si>
  <si>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</si>
  <si>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</si>
  <si>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</si>
  <si>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</si>
  <si>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</si>
  <si>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</si>
  <si>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</si>
  <si>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</si>
  <si>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</si>
  <si>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</si>
  <si>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</si>
  <si>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</si>
  <si>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</si>
  <si>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</si>
  <si>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</si>
  <si>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</si>
  <si>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</si>
  <si>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</si>
  <si>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</si>
  <si>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</si>
  <si>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</si>
  <si>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</si>
  <si>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</si>
  <si>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</si>
  <si>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</si>
  <si>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</si>
  <si>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</si>
  <si>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</si>
  <si>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</si>
  <si>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</si>
  <si>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</si>
  <si>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</si>
  <si>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</si>
  <si>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</si>
  <si>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</si>
  <si>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</si>
  <si>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</si>
  <si>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</si>
  <si>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</si>
  <si>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</si>
  <si>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</si>
  <si>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</si>
  <si>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</si>
  <si>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</si>
  <si>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</si>
  <si>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</si>
  <si>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</si>
  <si>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</si>
  <si>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</si>
  <si>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</si>
  <si>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</si>
  <si>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</si>
  <si>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</si>
  <si>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</si>
  <si>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</si>
  <si>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</si>
  <si>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</si>
  <si>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</si>
  <si>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</si>
  <si>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</si>
  <si>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</si>
  <si>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</si>
  <si>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</si>
  <si>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</si>
  <si>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</si>
  <si>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</si>
  <si>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</si>
  <si>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</si>
  <si>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</si>
  <si>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</si>
  <si>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</si>
  <si>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</si>
  <si>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</si>
  <si>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</si>
  <si>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</si>
  <si>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</si>
  <si>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</si>
  <si>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</si>
  <si>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</si>
  <si>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</si>
  <si>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</si>
  <si>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</si>
  <si>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</si>
  <si>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</si>
  <si>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</si>
  <si>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</si>
  <si>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</si>
  <si>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</si>
  <si>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</si>
  <si>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</si>
  <si>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</si>
  <si>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</si>
  <si>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</si>
  <si>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</si>
  <si>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</si>
  <si>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</si>
  <si>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</si>
  <si>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</si>
  <si>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</si>
  <si>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</si>
  <si>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</si>
  <si>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</si>
  <si>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</si>
  <si>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</si>
  <si>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</si>
  <si>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</si>
  <si>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</si>
  <si>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</si>
  <si>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</si>
  <si>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</si>
  <si>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</si>
  <si>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</si>
  <si>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</si>
  <si>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</si>
  <si>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</si>
  <si>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</si>
  <si>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</si>
  <si>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</si>
  <si>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</si>
  <si>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</si>
  <si>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</si>
  <si>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</si>
  <si>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</si>
  <si>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</si>
  <si>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</si>
  <si>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</si>
  <si>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</si>
  <si>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</si>
  <si>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</si>
  <si>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</si>
  <si>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</si>
  <si>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</si>
  <si>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</si>
  <si>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</si>
  <si>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</si>
  <si>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</si>
  <si>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</si>
  <si>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</si>
  <si>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</si>
  <si>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</si>
  <si>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</si>
  <si>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</si>
  <si>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</si>
  <si>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</si>
  <si>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</si>
  <si>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</si>
  <si>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</si>
  <si>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</si>
  <si>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</si>
  <si>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</si>
  <si>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</si>
  <si>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</si>
  <si>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</si>
  <si>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</si>
  <si>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</si>
  <si>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</si>
  <si>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</si>
  <si>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</si>
  <si>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</si>
  <si>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</si>
  <si>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</si>
  <si>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</si>
  <si>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</si>
  <si>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</si>
  <si>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</si>
  <si>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</si>
  <si>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</si>
  <si>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</si>
  <si>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</si>
  <si>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</si>
  <si>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</si>
  <si>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</si>
  <si>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</si>
  <si>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</si>
  <si>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</si>
  <si>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</si>
  <si>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</si>
  <si>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</si>
  <si>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</si>
  <si>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</si>
  <si>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</si>
  <si>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</si>
  <si>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</si>
  <si>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</si>
  <si>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</si>
  <si>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</si>
  <si>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</si>
  <si>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</si>
  <si>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</si>
  <si>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</si>
  <si>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</si>
  <si>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</si>
  <si>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</si>
  <si>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</si>
  <si>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</si>
  <si>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</si>
  <si>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</si>
  <si>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</si>
  <si>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</si>
  <si>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</si>
  <si>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</si>
  <si>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</si>
  <si>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</si>
  <si>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</si>
  <si>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</si>
  <si>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</si>
  <si>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</si>
  <si>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</si>
  <si>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</si>
  <si>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</si>
  <si>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</si>
  <si>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</si>
  <si>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</si>
  <si>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</si>
  <si>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</si>
  <si>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</si>
  <si>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</si>
  <si>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</si>
  <si>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</si>
  <si>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</si>
  <si>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</si>
  <si>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</si>
  <si>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</si>
  <si>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</si>
  <si>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</si>
  <si>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</si>
  <si>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</si>
  <si>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</si>
  <si>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</si>
  <si>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</si>
  <si>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</si>
  <si>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</si>
  <si>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</si>
  <si>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</si>
  <si>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</si>
  <si>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</si>
  <si>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</si>
  <si>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</si>
  <si>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</si>
  <si>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</si>
  <si>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</si>
  <si>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</si>
  <si>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</si>
  <si>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</si>
  <si>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</si>
  <si>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</si>
  <si>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</si>
  <si>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</si>
  <si>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</si>
  <si>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</si>
  <si>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</si>
  <si>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</si>
  <si>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</si>
  <si>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</si>
  <si>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</si>
  <si>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</si>
  <si>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</si>
  <si>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</si>
  <si>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</si>
  <si>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</si>
  <si>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</si>
  <si>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</si>
  <si>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</si>
  <si>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</si>
  <si>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</si>
  <si>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</si>
  <si>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</si>
  <si>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</si>
  <si>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</si>
  <si>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</si>
  <si>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</si>
  <si>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</si>
  <si>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</si>
  <si>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</si>
  <si>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</si>
  <si>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</si>
  <si>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</si>
  <si>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</si>
  <si>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</si>
  <si>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</si>
  <si>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</si>
  <si>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</si>
  <si>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</si>
  <si>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</si>
  <si>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</si>
  <si>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</si>
  <si>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</si>
  <si>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</si>
  <si>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</si>
  <si>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</si>
  <si>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</si>
  <si>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</si>
  <si>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</si>
  <si>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</si>
  <si>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</si>
  <si>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</si>
  <si>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</si>
  <si>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</si>
  <si>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</si>
  <si>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</si>
  <si>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</si>
  <si>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</si>
  <si>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</si>
  <si>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</si>
  <si>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</si>
  <si>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</si>
  <si>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</si>
  <si>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</si>
  <si>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</si>
  <si>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</si>
  <si>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</si>
  <si>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</si>
  <si>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</si>
  <si>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</si>
  <si>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</si>
  <si>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</si>
  <si>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</si>
  <si>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</si>
  <si>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</si>
  <si>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</si>
  <si>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</si>
  <si>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</si>
  <si>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</si>
  <si>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</si>
  <si>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</si>
  <si>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</si>
  <si>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</si>
  <si>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</si>
  <si>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</si>
  <si>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</si>
  <si>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</si>
  <si>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</si>
  <si>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</si>
  <si>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</si>
  <si>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</si>
  <si>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</si>
  <si>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</si>
  <si>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</si>
  <si>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</si>
  <si>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</si>
  <si>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</si>
  <si>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</si>
  <si>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</si>
  <si>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</si>
  <si>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</si>
  <si>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</si>
  <si>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</si>
  <si>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</si>
  <si>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</si>
  <si>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</si>
  <si>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</si>
  <si>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</si>
  <si>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</si>
  <si>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</si>
  <si>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</si>
  <si>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</si>
  <si>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</si>
  <si>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</si>
  <si>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</si>
  <si>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</si>
  <si>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</si>
  <si>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</si>
  <si>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</si>
  <si>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</si>
  <si>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</si>
  <si>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</si>
  <si>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</si>
  <si>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</si>
  <si>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</si>
  <si>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</si>
  <si>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</si>
  <si>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</si>
  <si>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</si>
  <si>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</si>
  <si>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</si>
  <si>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</si>
  <si>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</si>
  <si>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</si>
  <si>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</si>
  <si>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</si>
  <si>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</si>
  <si>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</si>
  <si>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</si>
  <si>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</si>
  <si>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</si>
  <si>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</si>
  <si>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</si>
  <si>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</si>
  <si>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</si>
  <si>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</si>
  <si>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</si>
  <si>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</si>
  <si>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</si>
  <si>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</si>
  <si>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</si>
  <si>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</si>
  <si>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</si>
  <si>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</si>
  <si>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</si>
  <si>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</si>
  <si>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</si>
  <si>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</si>
  <si>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</si>
  <si>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</si>
  <si>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</si>
  <si>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</si>
  <si>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</si>
  <si>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</si>
  <si>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</si>
  <si>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</si>
  <si>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</si>
  <si>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</si>
  <si>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</si>
  <si>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</si>
  <si>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</si>
  <si>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</si>
  <si>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</si>
  <si>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</si>
  <si>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</si>
  <si>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</si>
  <si>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</si>
  <si>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</si>
  <si>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</si>
  <si>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</si>
  <si>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</si>
  <si>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</si>
  <si>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</si>
  <si>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</si>
  <si>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</si>
  <si>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</si>
  <si>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</si>
  <si>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</si>
  <si>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</si>
  <si>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</si>
  <si>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</si>
  <si>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</si>
  <si>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</si>
  <si>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</si>
  <si>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</si>
  <si>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</si>
  <si>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</si>
  <si>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</si>
  <si>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</si>
  <si>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</si>
  <si>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</si>
  <si>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</si>
  <si>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</si>
  <si>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</si>
  <si>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</si>
  <si>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</si>
  <si>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</si>
  <si>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</si>
  <si>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</si>
  <si>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</si>
  <si>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</si>
  <si>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</si>
  <si>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</si>
  <si>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</si>
  <si>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</si>
  <si>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</si>
  <si>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</si>
  <si>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</si>
  <si>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</si>
  <si>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</si>
  <si>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</si>
  <si>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</si>
  <si>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</si>
  <si>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</si>
  <si>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</si>
  <si>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</si>
  <si>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</si>
  <si>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</si>
  <si>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</si>
  <si>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</si>
  <si>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</si>
  <si>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</si>
  <si>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</si>
  <si>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</si>
  <si>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</si>
  <si>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</si>
  <si>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</si>
  <si>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</si>
  <si>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</si>
  <si>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</si>
  <si>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</si>
  <si>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</si>
  <si>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</si>
  <si>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</si>
  <si>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</si>
  <si>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</si>
  <si>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</si>
  <si>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</si>
  <si>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</si>
  <si>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</si>
  <si>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</si>
  <si>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</si>
  <si>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</si>
  <si>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</si>
  <si>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</si>
  <si>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</si>
  <si>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</si>
  <si>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</si>
  <si>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</si>
  <si>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</si>
  <si>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</si>
  <si>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</si>
  <si>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</si>
  <si>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</si>
  <si>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</si>
  <si>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</si>
  <si>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</si>
  <si>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</si>
  <si>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</si>
  <si>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</si>
  <si>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</si>
  <si>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</si>
  <si>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</si>
  <si>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</si>
  <si>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</si>
  <si>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</si>
  <si>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</si>
  <si>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</si>
  <si>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</si>
  <si>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</si>
  <si>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</si>
  <si>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</si>
  <si>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</si>
  <si>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</si>
  <si>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</si>
  <si>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</si>
  <si>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</si>
  <si>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</si>
  <si>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</si>
  <si>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</si>
  <si>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</si>
  <si>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</si>
  <si>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</si>
  <si>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</si>
  <si>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</si>
  <si>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</si>
  <si>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</si>
  <si>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</si>
  <si>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</si>
  <si>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</si>
  <si>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</si>
  <si>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</si>
  <si>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</si>
  <si>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</si>
  <si>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</si>
  <si>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</si>
  <si>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</si>
  <si>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</si>
  <si>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</si>
  <si>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</si>
  <si>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</si>
  <si>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</si>
  <si>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</si>
  <si>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</si>
  <si>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</si>
  <si>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</si>
  <si>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</si>
  <si>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</si>
  <si>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</si>
  <si>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</si>
  <si>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</si>
  <si>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</si>
  <si>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</si>
  <si>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</si>
  <si>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</si>
  <si>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</si>
  <si>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</si>
  <si>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</si>
  <si>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</si>
  <si>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</si>
  <si>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</si>
  <si>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</si>
  <si>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</si>
  <si>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</si>
  <si>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</si>
  <si>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</si>
  <si>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</si>
  <si>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</si>
  <si>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</si>
  <si>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</si>
  <si>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</si>
  <si>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</si>
  <si>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</si>
  <si>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</si>
  <si>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</si>
  <si>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</si>
  <si>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</si>
  <si>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</si>
  <si>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</si>
  <si>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</si>
  <si>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</si>
  <si>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</si>
  <si>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</si>
  <si>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</si>
  <si>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</si>
  <si>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</si>
  <si>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</si>
  <si>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</si>
  <si>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</si>
  <si>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</si>
  <si>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</si>
  <si>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</si>
  <si>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</si>
  <si>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</si>
  <si>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</si>
  <si>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</si>
  <si>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</si>
  <si>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</si>
  <si>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</si>
  <si>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</si>
  <si>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</si>
  <si>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</si>
  <si>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</si>
  <si>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</si>
  <si>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</si>
  <si>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</si>
  <si>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</si>
  <si>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</si>
  <si>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</si>
  <si>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</si>
  <si>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</si>
  <si>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</si>
  <si>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</si>
  <si>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</si>
  <si>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</si>
  <si>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</si>
  <si>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</si>
  <si>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</si>
  <si>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</si>
  <si>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</si>
  <si>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</si>
  <si>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</si>
  <si>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</si>
  <si>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</si>
  <si>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</si>
  <si>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</si>
  <si>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</si>
  <si>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</si>
  <si>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</si>
  <si>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</si>
  <si>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</si>
  <si>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</si>
  <si>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</si>
  <si>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</si>
  <si>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</si>
  <si>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</si>
  <si>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</si>
  <si>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</si>
  <si>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</si>
  <si>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</si>
  <si>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</si>
  <si>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</si>
  <si>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</si>
  <si>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</si>
  <si>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</si>
  <si>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</si>
  <si>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</si>
  <si>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</si>
  <si>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</si>
  <si>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</si>
  <si>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</si>
  <si>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</si>
  <si>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</si>
  <si>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</si>
  <si>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</si>
  <si>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</si>
  <si>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</si>
  <si>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</si>
  <si>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</si>
  <si>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</si>
  <si>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</si>
  <si>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</si>
  <si>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</si>
  <si>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</si>
  <si>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</si>
  <si>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</si>
  <si>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</si>
  <si>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</si>
  <si>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</si>
  <si>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</si>
  <si>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</si>
  <si>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</si>
  <si>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</si>
  <si>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</si>
  <si>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</si>
  <si>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</si>
  <si>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</si>
  <si>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</si>
  <si>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</si>
  <si>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</si>
  <si>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</si>
  <si>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</si>
  <si>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</si>
  <si>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</si>
  <si>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</si>
  <si>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</si>
  <si>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</si>
  <si>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</si>
  <si>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</si>
  <si>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</si>
  <si>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</si>
  <si>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</si>
  <si>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</si>
  <si>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</si>
  <si>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</si>
  <si>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</si>
  <si>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</si>
  <si>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</si>
  <si>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</si>
  <si>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</si>
  <si>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</si>
  <si>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</si>
  <si>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</si>
  <si>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</si>
  <si>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</si>
  <si>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</si>
  <si>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</si>
  <si>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</si>
  <si>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</si>
  <si>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</si>
  <si>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</si>
  <si>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</si>
  <si>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</si>
  <si>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</si>
  <si>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</si>
  <si>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</si>
  <si>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</si>
  <si>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</si>
  <si>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</si>
  <si>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</si>
  <si>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</si>
  <si>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</si>
  <si>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</si>
  <si>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</si>
  <si>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</si>
  <si>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</si>
  <si>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</si>
  <si>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</si>
  <si>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</si>
  <si>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</si>
  <si>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</si>
  <si>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</si>
  <si>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</si>
  <si>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</si>
  <si>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</si>
  <si>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</si>
  <si>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</si>
  <si>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</si>
  <si>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</si>
  <si>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</si>
  <si>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</si>
  <si>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</si>
  <si>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</si>
  <si>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</si>
  <si>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</si>
  <si>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</si>
  <si>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</si>
  <si>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</si>
  <si>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</si>
  <si>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</si>
  <si>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</si>
  <si>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</si>
  <si>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</si>
  <si>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</si>
  <si>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</si>
  <si>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</si>
  <si>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</si>
  <si>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</si>
  <si>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</si>
  <si>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</si>
  <si>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</si>
  <si>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</si>
  <si>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</si>
  <si>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</si>
  <si>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</si>
  <si>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</si>
  <si>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</si>
  <si>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</si>
  <si>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</si>
  <si>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</si>
  <si>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</si>
  <si>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</si>
  <si>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</si>
  <si>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</si>
  <si>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</si>
  <si>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</si>
  <si>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</si>
  <si>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</si>
  <si>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</si>
  <si>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</si>
  <si>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</si>
  <si>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</si>
  <si>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</si>
  <si>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</si>
  <si>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</si>
  <si>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</si>
  <si>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</si>
  <si>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</si>
  <si>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</si>
  <si>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</si>
  <si>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</si>
  <si>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</si>
  <si>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</si>
  <si>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</si>
  <si>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</si>
  <si>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</si>
  <si>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</si>
  <si>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</si>
  <si>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</si>
  <si>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</si>
  <si>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</si>
  <si>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</si>
  <si>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</si>
  <si>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</si>
  <si>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</si>
  <si>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</si>
  <si>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</si>
  <si>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</si>
  <si>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</si>
  <si>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</si>
  <si>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</si>
  <si>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</si>
  <si>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</si>
  <si>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</si>
  <si>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</si>
  <si>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</si>
  <si>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</si>
  <si>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</si>
  <si>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</si>
  <si>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</si>
  <si>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</si>
  <si>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</si>
  <si>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</si>
  <si>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</si>
  <si>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</si>
  <si>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</si>
  <si>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</si>
  <si>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</si>
  <si>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</si>
  <si>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</si>
  <si>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</si>
  <si>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</si>
  <si>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</si>
  <si>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</si>
  <si>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</si>
  <si>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</si>
  <si>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</si>
  <si>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</si>
  <si>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</si>
  <si>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</si>
  <si>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</si>
  <si>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</si>
  <si>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</si>
  <si>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</si>
  <si>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</si>
  <si>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</si>
  <si>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</si>
  <si>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</si>
  <si>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</si>
  <si>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</si>
  <si>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</si>
  <si>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</si>
  <si>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</si>
  <si>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</si>
  <si>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</si>
  <si>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</si>
  <si>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</si>
  <si>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</si>
  <si>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</si>
  <si>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</si>
  <si>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</si>
  <si>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</si>
  <si>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</si>
  <si>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</si>
  <si>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</si>
  <si>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</si>
  <si>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</si>
  <si>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</si>
  <si>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</si>
  <si>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</si>
  <si>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</si>
  <si>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</si>
  <si>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</si>
  <si>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</si>
  <si>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</si>
  <si>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</si>
  <si>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</si>
  <si>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</si>
  <si>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</si>
  <si>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</si>
  <si>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</si>
  <si>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</si>
  <si>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</si>
  <si>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</si>
  <si>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</si>
  <si>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</si>
  <si>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</si>
  <si>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</si>
  <si>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</si>
  <si>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</si>
  <si>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</si>
  <si>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</si>
  <si>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</si>
  <si>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</si>
  <si>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</si>
  <si>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</si>
  <si>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</si>
  <si>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</si>
  <si>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</si>
  <si>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</si>
  <si>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</si>
  <si>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</si>
  <si>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</si>
  <si>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</si>
  <si>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</si>
  <si>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</si>
  <si>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</si>
  <si>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</si>
  <si>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</si>
  <si>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</si>
  <si>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</si>
  <si>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</si>
  <si>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</si>
  <si>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</si>
  <si>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</si>
  <si>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</si>
  <si>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</si>
  <si>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</si>
  <si>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</si>
  <si>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</si>
  <si>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</si>
  <si>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</si>
  <si>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</si>
  <si>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</si>
  <si>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</si>
  <si>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</si>
  <si>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</si>
  <si>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</si>
  <si>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</si>
  <si>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</si>
  <si>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</si>
  <si>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</si>
  <si>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</si>
  <si>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</si>
  <si>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</si>
  <si>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</si>
  <si>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</si>
  <si>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</si>
  <si>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</si>
  <si>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</si>
  <si>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</si>
  <si>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</si>
  <si>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</si>
  <si>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</si>
  <si>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</si>
  <si>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</si>
  <si>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</si>
  <si>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</si>
  <si>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</si>
  <si>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</si>
  <si>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</si>
  <si>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</si>
  <si>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</si>
  <si>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</si>
  <si>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</si>
  <si>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</si>
  <si>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</si>
  <si>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</si>
  <si>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</si>
  <si>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</si>
  <si>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</si>
  <si>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</si>
  <si>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</si>
  <si>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</si>
  <si>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</si>
  <si>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</si>
  <si>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</si>
  <si>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</si>
  <si>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</si>
  <si>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</si>
  <si>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</si>
  <si>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</si>
  <si>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</si>
  <si>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</si>
  <si>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</si>
  <si>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</si>
  <si>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</si>
  <si>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</si>
  <si>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</si>
  <si>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</si>
  <si>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</si>
  <si>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</si>
  <si>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</si>
  <si>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</si>
  <si>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</si>
  <si>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</si>
  <si>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</si>
  <si>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</si>
  <si>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</si>
  <si>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</si>
  <si>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</si>
  <si>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</si>
  <si>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</si>
  <si>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</si>
  <si>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</si>
  <si>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</si>
  <si>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</si>
  <si>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</si>
  <si>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</si>
  <si>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</si>
  <si>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</si>
  <si>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</si>
  <si>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</si>
  <si>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</si>
  <si>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</si>
  <si>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</si>
  <si>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</si>
  <si>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</si>
  <si>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</si>
  <si>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</si>
  <si>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</si>
  <si>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</si>
  <si>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</si>
  <si>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</si>
  <si>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</si>
  <si>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</si>
  <si>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</si>
  <si>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</si>
  <si>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</si>
  <si>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</si>
  <si>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</si>
  <si>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</si>
  <si>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</si>
  <si>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</si>
  <si>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</si>
  <si>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</si>
  <si>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</si>
  <si>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</si>
  <si>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</si>
  <si>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</si>
  <si>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</si>
  <si>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</si>
  <si>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</si>
  <si>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</si>
  <si>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</si>
  <si>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</si>
  <si>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</si>
  <si>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</si>
  <si>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</si>
  <si>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</si>
  <si>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</si>
  <si>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</si>
  <si>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</si>
  <si>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</si>
  <si>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</si>
  <si>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</si>
  <si>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</si>
  <si>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</si>
  <si>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</si>
  <si>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</si>
  <si>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</si>
  <si>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</si>
  <si>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</si>
  <si>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</si>
  <si>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</si>
  <si>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</si>
  <si>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</si>
  <si>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</si>
  <si>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</si>
  <si>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</si>
  <si>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</si>
  <si>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</si>
  <si>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</si>
  <si>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</si>
  <si>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</si>
  <si>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</si>
  <si>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</si>
  <si>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</si>
  <si>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</si>
  <si>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</si>
  <si>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</si>
  <si>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</si>
  <si>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</si>
  <si>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</si>
  <si>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</si>
  <si>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</si>
  <si>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</si>
  <si>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</si>
  <si>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</si>
  <si>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</si>
  <si>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</si>
  <si>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</si>
  <si>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</si>
  <si>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</si>
  <si>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</si>
  <si>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</si>
  <si>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</si>
  <si>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</si>
  <si>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</si>
  <si>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</si>
  <si>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</si>
  <si>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</si>
  <si>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</si>
  <si>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</si>
  <si>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</si>
  <si>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</si>
  <si>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</si>
  <si>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</si>
  <si>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</si>
  <si>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</si>
  <si>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</si>
  <si>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</si>
  <si>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</si>
  <si>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</si>
  <si>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</si>
  <si>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</si>
  <si>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</si>
  <si>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</si>
  <si>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</si>
  <si>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</si>
  <si>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</si>
  <si>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</si>
  <si>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</si>
  <si>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</si>
  <si>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</si>
  <si>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</si>
  <si>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</si>
  <si>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</si>
  <si>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</si>
  <si>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</si>
  <si>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</si>
  <si>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</si>
  <si>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</si>
  <si>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</si>
  <si>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</si>
  <si>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</si>
  <si>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</si>
  <si>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</si>
  <si>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</si>
  <si>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</si>
  <si>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</si>
  <si>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</si>
  <si>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</si>
  <si>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</si>
  <si>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</si>
  <si>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</si>
  <si>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</si>
  <si>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</si>
  <si>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</si>
  <si>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</si>
  <si>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</si>
  <si>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</si>
  <si>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</si>
  <si>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</si>
  <si>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</si>
  <si>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</si>
  <si>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</si>
  <si>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</si>
  <si>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</si>
  <si>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</si>
  <si>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</si>
  <si>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</si>
  <si>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</si>
  <si>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</si>
  <si>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</si>
  <si>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</si>
  <si>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</si>
  <si>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</si>
  <si>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</si>
  <si>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</si>
  <si>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</si>
  <si>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</si>
  <si>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</si>
  <si>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</si>
  <si>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</si>
  <si>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</si>
  <si>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</si>
  <si>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</si>
  <si>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</si>
  <si>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</si>
  <si>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</si>
  <si>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</si>
  <si>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</si>
  <si>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</si>
  <si>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</si>
  <si>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</si>
  <si>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</si>
  <si>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</si>
  <si>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</si>
  <si>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</si>
  <si>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</si>
  <si>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</si>
  <si>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</si>
  <si>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</si>
  <si>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</si>
  <si>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</si>
  <si>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</si>
  <si>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</si>
  <si>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</si>
  <si>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</si>
  <si>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</si>
  <si>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</si>
  <si>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</si>
  <si>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</si>
  <si>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</si>
  <si>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</si>
  <si>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</si>
  <si>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</si>
  <si>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</si>
  <si>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</si>
  <si>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</si>
  <si>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</si>
  <si>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</si>
  <si>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</si>
  <si>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</si>
  <si>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</si>
  <si>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</si>
  <si>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</si>
  <si>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</si>
  <si>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</si>
  <si>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</si>
  <si>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</si>
  <si>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</si>
  <si>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</si>
  <si>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</si>
  <si>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</si>
  <si>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</si>
  <si>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</si>
  <si>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</si>
  <si>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</si>
  <si>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</si>
  <si>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</si>
  <si>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</si>
  <si>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</si>
  <si>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</si>
  <si>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</si>
  <si>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</si>
  <si>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</si>
  <si>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</si>
  <si>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</si>
  <si>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</si>
  <si>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</si>
  <si>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</si>
  <si>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</si>
  <si>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</si>
  <si>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</si>
  <si>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</si>
  <si>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</si>
  <si>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</si>
  <si>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</si>
  <si>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</si>
  <si>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</si>
  <si>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</si>
  <si>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</si>
  <si>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</si>
  <si>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</si>
  <si>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</si>
  <si>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</si>
  <si>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</si>
  <si>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</si>
  <si>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</si>
  <si>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</si>
  <si>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</si>
  <si>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</si>
  <si>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</si>
  <si>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</si>
  <si>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</si>
  <si>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</si>
  <si>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</si>
  <si>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</si>
  <si>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</si>
  <si>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</si>
  <si>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</si>
  <si>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</si>
  <si>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</si>
  <si>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</si>
  <si>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</si>
  <si>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</si>
  <si>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</si>
  <si>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</si>
  <si>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</si>
  <si>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</si>
  <si>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</si>
  <si>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</si>
  <si>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</si>
  <si>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</si>
  <si>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</si>
  <si>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</si>
  <si>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</si>
  <si>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</si>
  <si>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</si>
  <si>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</si>
  <si>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</si>
  <si>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</si>
  <si>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</si>
  <si>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</si>
  <si>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</si>
  <si>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</si>
  <si>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</si>
  <si>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</si>
  <si>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</si>
  <si>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</si>
  <si>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</si>
  <si>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</si>
  <si>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</si>
  <si>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</si>
  <si>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</si>
  <si>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</si>
  <si>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</si>
  <si>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</si>
  <si>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</si>
  <si>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</si>
  <si>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</si>
  <si>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</si>
  <si>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</si>
  <si>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</si>
  <si>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</si>
  <si>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</si>
  <si>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</si>
  <si>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</si>
  <si>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</si>
  <si>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</si>
  <si>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</si>
  <si>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</si>
  <si>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</si>
  <si>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</si>
  <si>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</si>
  <si>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</si>
  <si>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</si>
  <si>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</si>
  <si>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</si>
  <si>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</si>
  <si>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</si>
  <si>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</si>
  <si>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</si>
  <si>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</si>
  <si>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</si>
  <si>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</si>
  <si>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</si>
  <si>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</si>
  <si>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</si>
  <si>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</si>
  <si>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</si>
  <si>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</si>
  <si>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</si>
  <si>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</si>
  <si>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</si>
  <si>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</si>
  <si>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</si>
  <si>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</si>
  <si>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</si>
  <si>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</si>
  <si>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</si>
  <si>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</si>
  <si>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</si>
  <si>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</si>
  <si>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</si>
  <si>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</si>
  <si>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</si>
  <si>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</si>
  <si>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</si>
  <si>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</si>
  <si>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</si>
  <si>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</si>
  <si>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</si>
  <si>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</si>
  <si>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</si>
  <si>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</si>
  <si>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</si>
  <si>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</si>
  <si>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</si>
  <si>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</si>
  <si>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</si>
  <si>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</si>
  <si>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</si>
  <si>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</si>
  <si>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</si>
  <si>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</si>
  <si>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</si>
  <si>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</si>
  <si>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</si>
  <si>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</si>
  <si>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</si>
  <si>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</si>
  <si>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</si>
  <si>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</si>
  <si>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</si>
  <si>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</si>
  <si>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</si>
  <si>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</si>
  <si>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</si>
  <si>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</si>
  <si>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</si>
  <si>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</si>
  <si>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</si>
  <si>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</si>
  <si>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</si>
  <si>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</si>
  <si>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</si>
  <si>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</si>
  <si>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</si>
  <si>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</si>
  <si>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</si>
  <si>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</si>
  <si>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</si>
  <si>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</si>
  <si>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</si>
  <si>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</si>
  <si>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</si>
  <si>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</si>
  <si>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</si>
  <si>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</si>
  <si>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</si>
  <si>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</si>
  <si>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</si>
  <si>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</si>
  <si>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</si>
  <si>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</si>
  <si>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</si>
  <si>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</si>
  <si>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</si>
  <si>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</si>
  <si>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</si>
  <si>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</si>
  <si>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</si>
  <si>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</si>
  <si>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</si>
  <si>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</si>
  <si>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</si>
  <si>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</si>
  <si>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</si>
  <si>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</si>
  <si>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</si>
  <si>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</si>
  <si>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</si>
  <si>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</si>
  <si>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</si>
  <si>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</si>
  <si>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</si>
  <si>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</si>
  <si>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</si>
  <si>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</si>
  <si>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</si>
  <si>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</si>
  <si>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</si>
  <si>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</si>
  <si>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</si>
  <si>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</si>
  <si>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</si>
  <si>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</si>
  <si>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</si>
  <si>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</si>
  <si>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</si>
  <si>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</si>
  <si>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</si>
  <si>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</si>
  <si>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</si>
  <si>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</si>
  <si>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</si>
  <si>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</si>
  <si>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</si>
  <si>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</si>
  <si>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</si>
  <si>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</si>
  <si>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</si>
  <si>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</si>
  <si>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</si>
  <si>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</si>
  <si>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</si>
  <si>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</si>
  <si>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</si>
  <si>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</si>
  <si>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</si>
  <si>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</si>
  <si>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</si>
  <si>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</si>
  <si>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</si>
  <si>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</si>
  <si>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</si>
  <si>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</si>
  <si>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</si>
  <si>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</si>
  <si>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</si>
  <si>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</si>
  <si>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</si>
  <si>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</si>
  <si>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</si>
  <si>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</si>
  <si>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</si>
  <si>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</si>
  <si>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</si>
  <si>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</si>
  <si>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</si>
  <si>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</si>
  <si>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</si>
  <si>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</si>
  <si>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</si>
  <si>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</si>
  <si>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</si>
  <si>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</si>
  <si>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</si>
  <si>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</si>
  <si>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</si>
  <si>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</si>
  <si>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</si>
  <si>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</si>
  <si>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</si>
  <si>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</si>
  <si>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</si>
  <si>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</si>
  <si>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</si>
  <si>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</si>
  <si>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</si>
  <si>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</si>
  <si>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</si>
  <si>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</si>
  <si>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</si>
  <si>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</si>
  <si>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</si>
  <si>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</si>
  <si>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</si>
  <si>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</si>
  <si>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</si>
  <si>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</si>
  <si>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</si>
  <si>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</si>
  <si>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</si>
  <si>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</si>
  <si>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</si>
  <si>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</si>
  <si>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</si>
  <si>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</si>
  <si>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</si>
  <si>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</si>
  <si>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</si>
  <si>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</si>
  <si>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</si>
  <si>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</si>
  <si>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</si>
  <si>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</si>
  <si>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</si>
  <si>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</si>
  <si>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</si>
  <si>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</si>
  <si>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</si>
  <si>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</si>
  <si>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</si>
  <si>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</si>
  <si>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</si>
  <si>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</si>
  <si>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</si>
  <si>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</si>
  <si>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</si>
  <si>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</si>
  <si>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</si>
  <si>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</si>
  <si>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</si>
  <si>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</si>
  <si>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</si>
  <si>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</si>
  <si>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</si>
  <si>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</si>
  <si>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</si>
  <si>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</si>
  <si>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</si>
  <si>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</si>
  <si>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</si>
  <si>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</si>
  <si>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</si>
  <si>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</si>
  <si>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</si>
  <si>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</si>
  <si>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</si>
  <si>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</si>
  <si>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</si>
  <si>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</si>
  <si>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</si>
  <si>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</si>
  <si>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</si>
  <si>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</si>
  <si>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</si>
  <si>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</si>
  <si>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</si>
  <si>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</si>
  <si>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</si>
  <si>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</si>
  <si>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</si>
  <si>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</si>
  <si>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</si>
  <si>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</si>
  <si>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</si>
  <si>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</si>
  <si>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</si>
  <si>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</si>
  <si>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</si>
  <si>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</si>
  <si>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</si>
  <si>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</si>
  <si>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</si>
  <si>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</si>
  <si>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</si>
  <si>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</si>
  <si>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</si>
  <si>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</si>
  <si>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</si>
  <si>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</si>
  <si>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</si>
  <si>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</si>
  <si>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</si>
  <si>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</si>
  <si>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</si>
  <si>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</si>
  <si>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</si>
  <si>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</si>
  <si>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</si>
  <si>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</si>
  <si>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</si>
  <si>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</si>
  <si>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</si>
  <si>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</si>
  <si>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</si>
  <si>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</si>
  <si>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</si>
  <si>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</si>
  <si>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</si>
  <si>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</si>
  <si>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</si>
  <si>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</si>
  <si>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</si>
  <si>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</si>
  <si>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</si>
  <si>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</si>
  <si>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</si>
  <si>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</si>
  <si>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</si>
  <si>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</si>
  <si>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</si>
  <si>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</si>
  <si>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</si>
  <si>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</si>
  <si>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</si>
  <si>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</si>
  <si>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</si>
  <si>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</si>
  <si>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</si>
  <si>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</si>
  <si>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</si>
  <si>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</si>
  <si>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</si>
  <si>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</si>
  <si>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</si>
  <si>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</si>
  <si>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</si>
  <si>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</si>
  <si>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</si>
  <si>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</si>
  <si>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</si>
  <si>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</si>
  <si>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</si>
  <si>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</si>
  <si>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</si>
  <si>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</si>
  <si>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</si>
  <si>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</si>
  <si>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</si>
  <si>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</si>
  <si>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</si>
  <si>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</si>
  <si>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</si>
  <si>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</si>
  <si>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</si>
  <si>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</si>
  <si>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</si>
  <si>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</si>
  <si>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</si>
  <si>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</si>
  <si>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</si>
  <si>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</si>
  <si>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</si>
  <si>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</si>
  <si>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</si>
  <si>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</si>
  <si>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</si>
  <si>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</si>
  <si>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</si>
  <si>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</si>
  <si>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</si>
  <si>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</si>
  <si>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</si>
  <si>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</si>
  <si>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</si>
  <si>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</si>
  <si>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</si>
  <si>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</si>
  <si>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</si>
  <si>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</si>
  <si>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</si>
  <si>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</si>
  <si>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</si>
  <si>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</si>
  <si>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</si>
  <si>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</si>
  <si>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</si>
  <si>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</si>
  <si>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</si>
  <si>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</si>
  <si>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</si>
  <si>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</si>
  <si>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</si>
  <si>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</si>
  <si>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</si>
  <si>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</si>
  <si>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</si>
  <si>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</si>
  <si>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</si>
  <si>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</si>
  <si>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</si>
  <si>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</si>
  <si>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</si>
  <si>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</si>
  <si>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</si>
  <si>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</si>
  <si>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</si>
  <si>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</si>
  <si>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</si>
  <si>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</si>
  <si>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</si>
  <si>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</si>
  <si>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</si>
  <si>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</si>
  <si>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</si>
  <si>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</si>
  <si>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</si>
  <si>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</si>
  <si>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</si>
  <si>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</si>
  <si>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</si>
  <si>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</si>
  <si>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</si>
  <si>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</si>
  <si>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</si>
  <si>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</si>
  <si>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</si>
  <si>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</si>
  <si>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</si>
  <si>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</si>
  <si>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</si>
  <si>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</si>
  <si>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</si>
  <si>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</si>
  <si>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</si>
  <si>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</si>
  <si>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</si>
  <si>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</si>
  <si>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</si>
  <si>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</si>
  <si>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</si>
  <si>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</si>
  <si>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</si>
  <si>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</si>
  <si>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</si>
  <si>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</si>
  <si>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</si>
  <si>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</si>
  <si>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</si>
  <si>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</si>
  <si>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</si>
  <si>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</si>
  <si>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</si>
  <si>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</si>
  <si>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</si>
  <si>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</si>
  <si>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</si>
  <si>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</si>
  <si>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</si>
  <si>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</si>
  <si>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</si>
  <si>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</si>
  <si>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</si>
  <si>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</si>
  <si>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</si>
  <si>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</si>
  <si>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</si>
  <si>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</si>
  <si>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</si>
  <si>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</si>
  <si>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</si>
  <si>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</si>
  <si>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</si>
  <si>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</si>
  <si>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</si>
  <si>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</si>
  <si>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</si>
  <si>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</si>
  <si>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</si>
  <si>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</si>
  <si>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</si>
  <si>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</si>
  <si>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</si>
  <si>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</si>
  <si>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</si>
  <si>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</si>
  <si>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</si>
  <si>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</si>
  <si>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</si>
  <si>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</si>
  <si>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</si>
  <si>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</si>
  <si>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</si>
  <si>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</si>
  <si>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</si>
  <si>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</si>
  <si>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</si>
  <si>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</si>
  <si>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</si>
  <si>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</si>
  <si>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</si>
  <si>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</si>
  <si>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</si>
  <si>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</si>
  <si>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</si>
  <si>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</si>
  <si>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</si>
  <si>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</si>
  <si>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</si>
  <si>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</si>
  <si>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</si>
  <si>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</si>
  <si>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</si>
  <si>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</si>
  <si>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</si>
  <si>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</si>
  <si>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</si>
  <si>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</si>
  <si>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</si>
  <si>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</si>
  <si>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</si>
  <si>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</si>
  <si>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</si>
  <si>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</si>
  <si>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</si>
  <si>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</si>
  <si>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</si>
  <si>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</si>
  <si>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</si>
  <si>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</si>
  <si>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</si>
  <si>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</si>
  <si>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</si>
  <si>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</si>
  <si>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</si>
  <si>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</si>
  <si>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</si>
  <si>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</si>
  <si>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</si>
  <si>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</si>
  <si>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</si>
  <si>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</si>
  <si>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</si>
  <si>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</si>
  <si>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</si>
  <si>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</si>
  <si>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</si>
  <si>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</si>
  <si>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</si>
  <si>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</si>
  <si>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</si>
  <si>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</si>
  <si>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</si>
  <si>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</si>
  <si>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</si>
  <si>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</si>
  <si>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</si>
  <si>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</si>
  <si>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</si>
  <si>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</si>
  <si>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</si>
  <si>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</si>
  <si>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</si>
  <si>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</si>
  <si>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</si>
  <si>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</si>
  <si>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</si>
  <si>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</si>
  <si>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</si>
  <si>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</si>
  <si>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</si>
  <si>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</si>
  <si>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</si>
  <si>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</si>
  <si>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</si>
  <si>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</si>
  <si>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</si>
  <si>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</si>
  <si>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</si>
  <si>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</si>
  <si>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</si>
  <si>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</si>
  <si>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</si>
  <si>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</si>
  <si>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</si>
  <si>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</si>
  <si>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</si>
  <si>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</si>
  <si>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</si>
  <si>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</si>
  <si>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</si>
  <si>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</si>
  <si>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</si>
  <si>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</si>
  <si>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</si>
  <si>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</si>
  <si>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</si>
  <si>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</si>
  <si>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</si>
  <si>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</si>
  <si>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</si>
  <si>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</si>
  <si>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</si>
  <si>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</si>
  <si>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</si>
  <si>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</si>
  <si>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</si>
  <si>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</si>
  <si>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</si>
  <si>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</si>
  <si>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</si>
  <si>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</si>
  <si>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</si>
  <si>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</si>
  <si>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</si>
  <si>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</si>
  <si>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</si>
  <si>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</si>
  <si>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</si>
  <si>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</si>
  <si>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</si>
  <si>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</si>
  <si>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</si>
  <si>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</si>
  <si>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</si>
  <si>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</si>
  <si>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</si>
  <si>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</si>
  <si>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</si>
  <si>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</si>
  <si>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</si>
  <si>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</si>
  <si>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</si>
  <si>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</si>
  <si>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</si>
  <si>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</si>
  <si>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</si>
  <si>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</si>
  <si>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</si>
  <si>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</si>
  <si>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</si>
  <si>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</si>
  <si>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</si>
  <si>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</si>
  <si>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</si>
  <si>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</si>
  <si>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</si>
  <si>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</si>
  <si>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</si>
  <si>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</si>
  <si>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</si>
  <si>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</si>
  <si>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</si>
  <si>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</si>
  <si>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</si>
  <si>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</si>
  <si>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</si>
  <si>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</si>
  <si>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</si>
  <si>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</si>
  <si>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</si>
  <si>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</si>
  <si>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</si>
  <si>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</si>
  <si>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</si>
  <si>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</si>
  <si>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</si>
  <si>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</si>
  <si>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</si>
  <si>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</si>
  <si>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</si>
  <si>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</si>
  <si>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</si>
  <si>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</si>
  <si>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</si>
  <si>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</si>
  <si>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</si>
  <si>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</si>
  <si>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</si>
  <si>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</si>
  <si>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</si>
  <si>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</si>
  <si>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</si>
  <si>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</si>
  <si>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</si>
  <si>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</si>
  <si>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</si>
  <si>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</si>
  <si>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</si>
  <si>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</si>
  <si>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</si>
  <si>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</si>
  <si>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</si>
  <si>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</si>
  <si>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</si>
  <si>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</si>
  <si>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</si>
  <si>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</si>
  <si>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</si>
  <si>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</si>
  <si>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</si>
  <si>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</si>
  <si>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</si>
  <si>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</si>
  <si>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</si>
  <si>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</si>
  <si>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</si>
  <si>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</si>
  <si>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</si>
  <si>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</si>
  <si>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</si>
  <si>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</si>
  <si>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</si>
  <si>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</si>
  <si>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</si>
  <si>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</si>
  <si>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</si>
  <si>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</si>
  <si>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</si>
  <si>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</si>
  <si>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</si>
  <si>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</si>
  <si>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</si>
  <si>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</si>
  <si>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</si>
  <si>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</si>
  <si>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</si>
  <si>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</si>
  <si>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</si>
  <si>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</si>
  <si>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</si>
  <si>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</si>
  <si>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</si>
  <si>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</si>
  <si>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</si>
  <si>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</si>
  <si>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</si>
  <si>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</si>
  <si>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</si>
  <si>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</si>
  <si>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</si>
  <si>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</si>
  <si>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</si>
  <si>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</si>
  <si>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</si>
  <si>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</si>
  <si>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</si>
  <si>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</si>
  <si>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</si>
  <si>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</si>
  <si>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</si>
  <si>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</si>
  <si>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</si>
  <si>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</si>
  <si>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</si>
  <si>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</si>
  <si>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</si>
  <si>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</si>
  <si>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</si>
  <si>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</si>
  <si>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</si>
  <si>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</si>
  <si>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</si>
  <si>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</si>
  <si>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</si>
  <si>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</si>
  <si>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</si>
  <si>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</si>
  <si>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</si>
  <si>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</si>
  <si>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</si>
  <si>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</si>
  <si>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</si>
  <si>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</si>
  <si>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</si>
  <si>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</si>
  <si>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</si>
  <si>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</si>
  <si>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</si>
  <si>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</si>
  <si>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</si>
  <si>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</si>
  <si>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</si>
  <si>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</si>
  <si>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</si>
  <si>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</si>
  <si>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</si>
  <si>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</si>
  <si>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</si>
  <si>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</si>
  <si>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</si>
  <si>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</si>
  <si>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</si>
  <si>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</si>
  <si>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</si>
  <si>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</si>
  <si>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</si>
  <si>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</si>
  <si>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</si>
  <si>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</si>
  <si>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</si>
  <si>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</si>
  <si>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</si>
  <si>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</si>
  <si>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</si>
  <si>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</si>
  <si>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</si>
  <si>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</si>
  <si>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</si>
  <si>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</si>
  <si>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</si>
  <si>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</si>
  <si>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</si>
  <si>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</si>
  <si>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</si>
  <si>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</si>
  <si>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</si>
  <si>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</si>
  <si>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</si>
  <si>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</si>
  <si>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</si>
  <si>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</si>
  <si>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</si>
  <si>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</si>
  <si>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</si>
  <si>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</si>
  <si>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</si>
  <si>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</si>
  <si>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</si>
  <si>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</si>
  <si>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</si>
  <si>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</si>
  <si>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</si>
  <si>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</si>
  <si>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</si>
  <si>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</si>
  <si>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</si>
  <si>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</si>
  <si>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</si>
  <si>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</si>
  <si>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</si>
  <si>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</si>
  <si>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</si>
  <si>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</si>
  <si>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</si>
  <si>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</si>
  <si>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</si>
  <si>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</si>
  <si>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</si>
  <si>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</si>
  <si>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</si>
  <si>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</si>
  <si>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</si>
  <si>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</si>
  <si>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</si>
  <si>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</si>
  <si>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</si>
  <si>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</si>
  <si>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</si>
  <si>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</si>
  <si>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</si>
  <si>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</si>
  <si>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</si>
  <si>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</si>
  <si>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</si>
  <si>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</si>
  <si>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</si>
  <si>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</si>
  <si>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</si>
  <si>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</si>
  <si>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</si>
  <si>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</si>
  <si>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</si>
  <si>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</si>
  <si>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</si>
  <si>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</si>
  <si>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</si>
  <si>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</si>
  <si>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</si>
  <si>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</si>
  <si>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</si>
  <si>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</si>
  <si>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</si>
  <si>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</si>
  <si>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</si>
  <si>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</si>
  <si>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</si>
  <si>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</si>
  <si>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</si>
  <si>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</si>
  <si>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</si>
  <si>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</si>
  <si>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</si>
  <si>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</si>
  <si>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</si>
  <si>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</si>
  <si>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</si>
  <si>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</si>
  <si>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</si>
  <si>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</si>
  <si>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</si>
  <si>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</si>
  <si>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</si>
  <si>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</si>
  <si>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</si>
  <si>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</si>
  <si>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</si>
  <si>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</si>
  <si>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</si>
  <si>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</si>
  <si>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</si>
  <si>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</si>
  <si>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</si>
  <si>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</si>
  <si>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</si>
  <si>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</si>
  <si>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</si>
  <si>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</si>
  <si>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</si>
  <si>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</si>
  <si>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</si>
  <si>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</si>
  <si>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</si>
  <si>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</si>
  <si>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</si>
  <si>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</si>
  <si>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</si>
  <si>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</si>
  <si>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</si>
  <si>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</si>
  <si>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</si>
  <si>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</si>
  <si>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</si>
  <si>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</si>
  <si>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</si>
  <si>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</si>
  <si>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</si>
  <si>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</si>
  <si>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</si>
  <si>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</si>
  <si>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</si>
  <si>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</si>
  <si>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</si>
  <si>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</si>
  <si>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</si>
  <si>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</si>
  <si>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</si>
  <si>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</si>
  <si>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</si>
  <si>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</si>
  <si>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</si>
  <si>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</si>
  <si>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</si>
  <si>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</si>
  <si>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</si>
  <si>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</si>
  <si>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</si>
  <si>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</si>
  <si>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</si>
  <si>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</si>
  <si>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</si>
  <si>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</si>
  <si>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</si>
  <si>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</si>
  <si>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</si>
  <si>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</si>
  <si>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</si>
  <si>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</si>
  <si>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</si>
  <si>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</si>
  <si>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</si>
  <si>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</si>
  <si>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</si>
  <si>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</si>
  <si>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</si>
  <si>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</si>
  <si>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</si>
  <si>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</si>
  <si>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</si>
  <si>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</si>
  <si>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</si>
  <si>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</si>
  <si>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</si>
  <si>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</si>
  <si>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</si>
  <si>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</si>
  <si>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</si>
  <si>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</si>
  <si>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</si>
  <si>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</si>
  <si>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</si>
  <si>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</si>
  <si>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</si>
  <si>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</si>
  <si>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</si>
  <si>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</si>
  <si>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</si>
  <si>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</si>
  <si>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</si>
  <si>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</si>
  <si>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</si>
  <si>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</si>
  <si>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</si>
  <si>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</si>
  <si>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</si>
  <si>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</si>
  <si>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</si>
  <si>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</si>
  <si>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</si>
  <si>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</si>
  <si>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</si>
  <si>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</si>
  <si>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</si>
  <si>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</si>
  <si>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</si>
  <si>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</si>
  <si>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</si>
  <si>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</si>
  <si>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</si>
  <si>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</si>
  <si>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</si>
  <si>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</si>
  <si>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</si>
  <si>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</si>
  <si>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</si>
  <si>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</si>
  <si>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</si>
  <si>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</si>
  <si>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</si>
  <si>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</si>
  <si>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</si>
  <si>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</si>
  <si>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</si>
  <si>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</si>
  <si>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</si>
  <si>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</si>
  <si>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</si>
  <si>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</si>
  <si>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</si>
  <si>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</si>
  <si>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</si>
  <si>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</si>
  <si>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</si>
  <si>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</si>
  <si>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</si>
  <si>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</si>
  <si>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</si>
  <si>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</si>
  <si>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</si>
  <si>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</si>
  <si>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</si>
  <si>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</si>
  <si>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</si>
  <si>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</si>
  <si>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</si>
  <si>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</si>
  <si>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</si>
  <si>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</si>
  <si>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</si>
  <si>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</si>
  <si>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</si>
  <si>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</si>
  <si>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</si>
  <si>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</si>
  <si>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</si>
  <si>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</si>
  <si>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</si>
  <si>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</si>
  <si>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</si>
  <si>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</si>
  <si>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</si>
  <si>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</si>
  <si>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</si>
  <si>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</si>
  <si>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</si>
  <si>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</si>
  <si>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</si>
  <si>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</si>
  <si>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</si>
  <si>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</si>
  <si>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</si>
  <si>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</si>
  <si>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</si>
  <si>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</si>
  <si>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</si>
  <si>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</si>
  <si>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</si>
  <si>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</si>
  <si>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</si>
  <si>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</si>
  <si>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</si>
  <si>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</si>
  <si>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</si>
  <si>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</si>
  <si>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</si>
  <si>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</si>
  <si>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</si>
  <si>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</si>
  <si>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</si>
  <si>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</si>
  <si>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</si>
  <si>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</si>
  <si>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</si>
  <si>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</si>
  <si>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</si>
  <si>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</si>
  <si>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</si>
  <si>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</si>
  <si>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</si>
  <si>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</si>
  <si>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</si>
  <si>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</si>
  <si>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</si>
  <si>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</si>
  <si>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</si>
  <si>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</si>
  <si>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</si>
  <si>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</si>
  <si>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</si>
  <si>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</si>
  <si>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</si>
  <si>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</si>
  <si>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</si>
  <si>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</si>
  <si>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</si>
  <si>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</si>
  <si>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</si>
  <si>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</si>
  <si>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</si>
  <si>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</si>
  <si>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</si>
  <si>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</si>
  <si>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</si>
  <si>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</si>
  <si>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</si>
  <si>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</si>
  <si>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</si>
  <si>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</si>
  <si>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</si>
  <si>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</si>
  <si>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</si>
  <si>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</si>
  <si>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</si>
  <si>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</si>
  <si>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</si>
  <si>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</si>
  <si>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</si>
  <si>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</si>
  <si>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</si>
  <si>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</si>
  <si>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</si>
  <si>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</si>
  <si>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</si>
  <si>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</si>
  <si>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</si>
  <si>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</si>
  <si>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</si>
  <si>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</si>
  <si>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</si>
  <si>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</si>
  <si>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</si>
  <si>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</si>
  <si>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</si>
  <si>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</si>
  <si>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</si>
  <si>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</si>
  <si>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</si>
  <si>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</si>
  <si>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</si>
  <si>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</si>
  <si>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</si>
  <si>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</si>
  <si>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</si>
  <si>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</si>
  <si>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</si>
  <si>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</si>
  <si>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</si>
  <si>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</si>
  <si>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</si>
  <si>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</si>
  <si>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</si>
  <si>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</si>
  <si>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</si>
  <si>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</si>
  <si>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</si>
  <si>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</si>
  <si>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</si>
  <si>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</si>
  <si>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</si>
  <si>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</si>
  <si>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</si>
  <si>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</si>
  <si>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</si>
  <si>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</si>
  <si>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</si>
  <si>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</si>
  <si>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</si>
  <si>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</si>
  <si>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</si>
  <si>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</si>
  <si>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</si>
  <si>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</si>
  <si>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</si>
  <si>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</si>
  <si>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</si>
  <si>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</si>
  <si>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</si>
  <si>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</si>
  <si>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</si>
  <si>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</si>
  <si>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</si>
  <si>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</si>
  <si>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</si>
  <si>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</si>
  <si>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</si>
  <si>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</si>
  <si>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</si>
  <si>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</si>
  <si>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</si>
  <si>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</si>
  <si>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</si>
  <si>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</si>
  <si>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</si>
  <si>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</si>
  <si>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</si>
  <si>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</si>
  <si>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</si>
  <si>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</si>
  <si>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</si>
  <si>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</si>
  <si>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</si>
  <si>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</si>
  <si>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</si>
  <si>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</si>
  <si>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</si>
  <si>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</si>
  <si>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</si>
  <si>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</si>
  <si>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</si>
  <si>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</si>
  <si>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</si>
  <si>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</si>
  <si>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</si>
  <si>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</si>
  <si>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</si>
  <si>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</si>
  <si>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</si>
  <si>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</si>
  <si>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</si>
  <si>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</si>
  <si>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</si>
  <si>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</si>
  <si>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</si>
  <si>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</si>
  <si>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</si>
  <si>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</si>
  <si>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</si>
  <si>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</si>
  <si>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</si>
  <si>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</si>
  <si>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</si>
  <si>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</si>
  <si>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</si>
  <si>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</si>
  <si>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</si>
  <si>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</si>
  <si>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</si>
  <si>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</si>
  <si>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</si>
  <si>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</si>
  <si>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</si>
  <si>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</si>
  <si>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</si>
  <si>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</si>
  <si>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</si>
  <si>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</si>
  <si>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</si>
  <si>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</si>
  <si>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</si>
  <si>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</si>
  <si>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</si>
  <si>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</si>
  <si>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</si>
  <si>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</si>
  <si>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</si>
  <si>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</si>
  <si>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</si>
  <si>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</si>
  <si>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</si>
  <si>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</si>
  <si>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</si>
  <si>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</si>
  <si>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</si>
  <si>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</si>
  <si>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</si>
  <si>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</si>
  <si>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</si>
  <si>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</si>
  <si>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</si>
  <si>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</si>
  <si>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</si>
  <si>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</si>
  <si>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</si>
  <si>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</si>
  <si>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</si>
  <si>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</si>
  <si>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</si>
  <si>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</si>
  <si>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</si>
  <si>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</si>
  <si>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</si>
  <si>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</si>
  <si>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</si>
  <si>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</si>
  <si>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</si>
  <si>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</si>
  <si>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</si>
  <si>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</si>
  <si>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</si>
  <si>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</si>
  <si>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</si>
  <si>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</si>
  <si>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</si>
  <si>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</si>
  <si>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</si>
  <si>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</si>
  <si>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</si>
  <si>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</si>
  <si>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</si>
  <si>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</si>
  <si>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</si>
  <si>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</si>
  <si>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</si>
  <si>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</si>
  <si>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</si>
  <si>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</si>
  <si>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</si>
  <si>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</si>
  <si>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</si>
  <si>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</si>
  <si>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</si>
  <si>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</si>
  <si>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</si>
  <si>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</si>
  <si>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</si>
  <si>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</si>
  <si>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</si>
  <si>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</si>
  <si>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</si>
  <si>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</si>
  <si>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</si>
  <si>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</si>
  <si>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</si>
  <si>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</si>
  <si>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</si>
  <si>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</si>
  <si>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</si>
  <si>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</si>
  <si>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</si>
  <si>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</si>
  <si>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</si>
  <si>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</si>
  <si>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</si>
  <si>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</si>
  <si>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</si>
  <si>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</si>
  <si>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</si>
  <si>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</si>
  <si>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</si>
  <si>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</si>
  <si>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</si>
  <si>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</si>
  <si>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</si>
  <si>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</si>
  <si>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</si>
  <si>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</si>
  <si>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</si>
  <si>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</si>
  <si>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</si>
  <si>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</si>
  <si>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</si>
  <si>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</si>
  <si>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</si>
  <si>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</si>
  <si>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</si>
  <si>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</si>
  <si>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</si>
  <si>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</si>
  <si>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</si>
  <si>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</si>
  <si>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</si>
  <si>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</si>
  <si>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</si>
  <si>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</si>
  <si>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</si>
  <si>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</si>
  <si>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</si>
  <si>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</si>
  <si>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</si>
  <si>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</si>
  <si>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</si>
  <si>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</si>
  <si>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</si>
  <si>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</si>
  <si>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</si>
  <si>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</si>
  <si>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</si>
  <si>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</si>
  <si>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</si>
  <si>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</si>
  <si>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</si>
  <si>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</si>
  <si>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</si>
  <si>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</si>
  <si>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</si>
  <si>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</si>
  <si>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</si>
  <si>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</si>
  <si>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</si>
  <si>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</si>
  <si>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</si>
  <si>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</si>
  <si>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</si>
  <si>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</si>
  <si>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</si>
  <si>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</si>
  <si>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</si>
  <si>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</si>
  <si>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</si>
  <si>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</si>
  <si>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</si>
  <si>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</si>
  <si>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</si>
  <si>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</si>
  <si>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</si>
  <si>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</si>
  <si>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</si>
  <si>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</si>
  <si>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</si>
  <si>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</si>
  <si>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</si>
  <si>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</si>
  <si>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</si>
  <si>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</si>
  <si>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</si>
  <si>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</si>
  <si>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</si>
  <si>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</si>
  <si>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</si>
  <si>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</si>
  <si>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</si>
  <si>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</si>
  <si>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</si>
  <si>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</si>
  <si>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</si>
  <si>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</si>
  <si>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</si>
  <si>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</si>
  <si>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</si>
  <si>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</si>
  <si>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</si>
  <si>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</si>
  <si>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</si>
  <si>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</si>
  <si>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</si>
  <si>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</si>
  <si>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</si>
  <si>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</si>
  <si>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</si>
  <si>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</si>
  <si>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</si>
  <si>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</si>
  <si>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</si>
  <si>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</si>
  <si>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</si>
  <si>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</si>
  <si>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</si>
  <si>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</si>
  <si>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</si>
  <si>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</si>
  <si>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</si>
  <si>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</si>
  <si>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</si>
  <si>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</si>
  <si>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</si>
  <si>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</si>
  <si>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</si>
  <si>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</si>
  <si>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</si>
  <si>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</si>
  <si>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</si>
  <si>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</si>
  <si>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</si>
  <si>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</si>
  <si>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</si>
  <si>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</si>
  <si>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</si>
  <si>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</si>
  <si>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</si>
  <si>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</si>
  <si>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</si>
  <si>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</si>
  <si>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</si>
  <si>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</si>
  <si>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</si>
  <si>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</si>
  <si>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</si>
  <si>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</si>
  <si>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</si>
  <si>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</si>
  <si>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</si>
  <si>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</si>
  <si>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</si>
  <si>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</si>
  <si>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</si>
  <si>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</si>
  <si>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</si>
  <si>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</si>
  <si>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</si>
  <si>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</si>
  <si>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</si>
  <si>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</si>
  <si>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</si>
  <si>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</si>
  <si>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</si>
  <si>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</si>
  <si>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</si>
  <si>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</si>
  <si>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</si>
  <si>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</si>
  <si>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</si>
  <si>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</si>
  <si>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</si>
  <si>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</si>
  <si>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</si>
  <si>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</si>
  <si>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</si>
  <si>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</si>
  <si>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</si>
  <si>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</si>
  <si>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</si>
  <si>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</si>
  <si>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</si>
  <si>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</si>
  <si>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</si>
  <si>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</si>
  <si>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</si>
  <si>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</si>
  <si>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</si>
  <si>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</si>
  <si>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</si>
  <si>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</si>
  <si>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</si>
  <si>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</si>
  <si>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</si>
  <si>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</si>
  <si>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</si>
  <si>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</si>
  <si>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</si>
  <si>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</si>
  <si>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</si>
  <si>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</si>
  <si>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</si>
  <si>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</si>
  <si>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</si>
  <si>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</si>
  <si>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</si>
  <si>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</si>
  <si>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</si>
  <si>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</si>
  <si>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</si>
  <si>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</si>
  <si>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</si>
  <si>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</si>
  <si>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</si>
  <si>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</si>
  <si>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</si>
  <si>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</si>
  <si>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</si>
  <si>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</si>
  <si>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</si>
  <si>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</si>
  <si>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</si>
  <si>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</si>
  <si>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</si>
  <si>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</si>
  <si>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</si>
  <si>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</si>
  <si>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</si>
  <si>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</si>
  <si>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</si>
  <si>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</si>
  <si>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</si>
  <si>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</si>
  <si>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</si>
  <si>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</si>
  <si>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</si>
  <si>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</si>
  <si>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</si>
  <si>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</si>
  <si>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</si>
  <si>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</si>
  <si>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</si>
  <si>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</si>
  <si>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</si>
  <si>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</si>
  <si>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</si>
  <si>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</si>
  <si>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</si>
  <si>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</si>
  <si>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</si>
  <si>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</si>
  <si>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</si>
  <si>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</si>
  <si>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</si>
  <si>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</si>
  <si>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</si>
  <si>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</si>
  <si>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</si>
  <si>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</si>
  <si>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</si>
  <si>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</si>
  <si>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</si>
  <si>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</si>
  <si>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</si>
  <si>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</si>
  <si>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</si>
  <si>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</si>
  <si>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</si>
  <si>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</si>
  <si>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</si>
  <si>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</si>
  <si>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</si>
  <si>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</si>
  <si>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</si>
  <si>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</si>
  <si>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</si>
  <si>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</si>
  <si>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</si>
  <si>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</si>
  <si>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</si>
  <si>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</si>
  <si>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</si>
  <si>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</si>
  <si>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</si>
  <si>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</si>
  <si>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</si>
  <si>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</si>
  <si>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</si>
  <si>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</si>
  <si>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</si>
  <si>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</si>
  <si>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</si>
  <si>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</si>
  <si>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</si>
  <si>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</si>
  <si>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</si>
  <si>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</si>
  <si>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</si>
  <si>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</si>
  <si>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</si>
  <si>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</si>
  <si>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</si>
  <si>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</si>
  <si>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</si>
  <si>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</si>
  <si>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</si>
  <si>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</si>
  <si>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</si>
  <si>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</si>
  <si>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</si>
  <si>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</si>
  <si>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</si>
  <si>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</si>
  <si>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</si>
  <si>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</si>
  <si>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</si>
  <si>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</si>
  <si>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</si>
  <si>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</si>
  <si>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</si>
  <si>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</si>
  <si>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</si>
  <si>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</si>
  <si>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</si>
  <si>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</si>
  <si>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</si>
  <si>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</si>
  <si>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</si>
  <si>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</si>
  <si>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</si>
  <si>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</si>
  <si>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</si>
  <si>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</si>
  <si>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</si>
  <si>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</si>
  <si>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</si>
  <si>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</si>
  <si>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</si>
  <si>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</si>
  <si>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</si>
  <si>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</si>
  <si>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</si>
  <si>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</si>
  <si>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</si>
  <si>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</si>
  <si>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</si>
  <si>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</si>
  <si>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</si>
  <si>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</si>
  <si>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</si>
  <si>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</si>
  <si>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</si>
  <si>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</si>
  <si>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</si>
  <si>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</si>
  <si>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</si>
  <si>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</si>
  <si>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</si>
  <si>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</si>
  <si>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</si>
  <si>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</si>
  <si>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</si>
  <si>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</si>
  <si>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</si>
  <si>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</si>
  <si>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</si>
  <si>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</si>
  <si>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</si>
  <si>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</si>
  <si>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</si>
  <si>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</si>
  <si>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</si>
  <si>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</si>
  <si>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</si>
  <si>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</si>
  <si>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</si>
  <si>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</si>
  <si>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</si>
  <si>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</si>
  <si>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</si>
  <si>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</si>
  <si>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</si>
  <si>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</si>
  <si>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</si>
  <si>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</si>
  <si>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</si>
  <si>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</si>
  <si>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</si>
  <si>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</si>
  <si>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</si>
  <si>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</si>
  <si>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</si>
  <si>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</si>
  <si>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</si>
  <si>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</si>
  <si>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</si>
  <si>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</si>
  <si>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</si>
  <si>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</si>
  <si>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</si>
  <si>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</si>
  <si>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</si>
  <si>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</si>
  <si>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</si>
  <si>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</si>
  <si>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</si>
  <si>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</si>
  <si>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</si>
  <si>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</si>
  <si>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</si>
  <si>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</si>
  <si>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</si>
  <si>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</si>
  <si>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</si>
  <si>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</si>
  <si>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</si>
  <si>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</si>
  <si>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</si>
  <si>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</si>
  <si>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</si>
  <si>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</si>
  <si>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</si>
  <si>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</si>
  <si>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</si>
  <si>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</si>
  <si>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</si>
  <si>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</si>
  <si>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</si>
  <si>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</si>
  <si>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</si>
  <si>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</si>
  <si>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</si>
  <si>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</si>
  <si>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</si>
  <si>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</si>
  <si>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</si>
  <si>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</si>
  <si>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</si>
  <si>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</si>
  <si>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</si>
  <si>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</si>
  <si>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</si>
  <si>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</si>
  <si>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</si>
  <si>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</si>
  <si>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</si>
  <si>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</si>
  <si>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</si>
  <si>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</si>
  <si>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</si>
  <si>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</si>
  <si>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</si>
  <si>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</si>
  <si>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</si>
  <si>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</si>
  <si>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</si>
  <si>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</si>
  <si>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</si>
  <si>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</si>
  <si>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</si>
  <si>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</si>
  <si>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</si>
  <si>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</si>
  <si>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</si>
  <si>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</si>
  <si>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</si>
  <si>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</si>
  <si>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</si>
  <si>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</si>
  <si>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</si>
  <si>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</si>
  <si>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</si>
  <si>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</si>
  <si>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</si>
  <si>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</si>
  <si>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</si>
  <si>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</si>
  <si>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</si>
  <si>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</si>
  <si>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</si>
  <si>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</si>
  <si>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</si>
  <si>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</si>
  <si>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</si>
  <si>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</si>
  <si>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</si>
  <si>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</si>
  <si>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</si>
  <si>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</si>
  <si>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</si>
  <si>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</si>
  <si>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</si>
  <si>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</si>
  <si>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</si>
  <si>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</si>
  <si>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</si>
  <si>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</si>
  <si>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</si>
  <si>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</si>
  <si>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</si>
  <si>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</si>
  <si>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</si>
  <si>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</si>
  <si>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</si>
  <si>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</si>
  <si>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</si>
  <si>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</si>
  <si>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</si>
  <si>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</si>
  <si>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</si>
  <si>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</si>
  <si>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</si>
  <si>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</si>
  <si>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</si>
  <si>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</si>
  <si>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</si>
  <si>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</si>
  <si>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</si>
  <si>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</si>
  <si>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</si>
  <si>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</si>
  <si>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</si>
  <si>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</si>
  <si>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</si>
  <si>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</si>
  <si>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</si>
  <si>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</si>
  <si>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</si>
  <si>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</si>
  <si>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</si>
  <si>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</si>
  <si>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</si>
  <si>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</si>
  <si>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</si>
  <si>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</si>
  <si>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</si>
  <si>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</si>
  <si>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</si>
  <si>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</si>
  <si>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</si>
  <si>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</si>
  <si>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</si>
  <si>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</si>
  <si>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</si>
  <si>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</si>
  <si>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</si>
  <si>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</si>
  <si>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</si>
  <si>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</si>
  <si>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</si>
  <si>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</si>
  <si>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</si>
  <si>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</si>
  <si>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</si>
  <si>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</si>
  <si>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</si>
  <si>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</si>
  <si>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</si>
  <si>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</si>
  <si>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</si>
  <si>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</si>
  <si>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</si>
  <si>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</si>
  <si>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</si>
  <si>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</si>
  <si>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</si>
  <si>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</si>
  <si>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</si>
  <si>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</si>
  <si>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</si>
  <si>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</si>
  <si>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</si>
  <si>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</si>
  <si>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</si>
  <si>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</si>
  <si>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</si>
  <si>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</si>
  <si>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</si>
  <si>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</si>
  <si>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</si>
  <si>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</si>
  <si>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</si>
  <si>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</si>
  <si>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</si>
  <si>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</si>
  <si>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</si>
  <si>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</si>
  <si>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</si>
  <si>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</si>
  <si>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</si>
  <si>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</si>
  <si>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</si>
  <si>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</si>
  <si>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</si>
  <si>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</si>
  <si>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</si>
  <si>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</si>
  <si>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</si>
  <si>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</si>
  <si>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</si>
  <si>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</si>
  <si>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</si>
  <si>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</si>
  <si>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</si>
  <si>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</si>
  <si>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</si>
  <si>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</si>
  <si>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</si>
  <si>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</si>
  <si>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</si>
  <si>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</si>
  <si>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</si>
  <si>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</si>
  <si>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</si>
  <si>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</si>
  <si>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</si>
  <si>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</si>
  <si>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</si>
  <si>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</si>
  <si>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</si>
  <si>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</si>
  <si>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</si>
  <si>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</si>
  <si>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</si>
  <si>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</si>
  <si>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</si>
  <si>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</si>
  <si>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</si>
  <si>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</si>
  <si>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</si>
  <si>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</si>
  <si>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</si>
  <si>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</si>
  <si>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</si>
  <si>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</si>
  <si>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</si>
  <si>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</si>
  <si>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</si>
  <si>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</si>
  <si>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</si>
  <si>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</si>
  <si>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</si>
  <si>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</si>
  <si>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</si>
  <si>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</si>
  <si>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</si>
  <si>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</si>
  <si>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</si>
  <si>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</si>
  <si>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</si>
  <si>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</si>
  <si>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</si>
  <si>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</si>
  <si>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</si>
  <si>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</si>
  <si>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</si>
  <si>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</si>
  <si>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</si>
  <si>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</si>
  <si>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</si>
  <si>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</si>
  <si>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</si>
  <si>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</si>
  <si>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</si>
  <si>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</si>
  <si>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</si>
  <si>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</si>
  <si>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</si>
  <si>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</si>
  <si>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</si>
  <si>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</si>
  <si>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</si>
  <si>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</si>
  <si>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</si>
  <si>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</si>
  <si>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</si>
  <si>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</si>
  <si>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</si>
  <si>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</si>
  <si>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</si>
  <si>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</si>
  <si>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</si>
  <si>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</si>
  <si>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</si>
  <si>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</si>
  <si>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</si>
  <si>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</si>
  <si>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</si>
  <si>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</si>
  <si>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</si>
  <si>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</si>
  <si>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</si>
  <si>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</si>
  <si>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</si>
  <si>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</si>
  <si>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</si>
  <si>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</si>
  <si>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</si>
  <si>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</si>
  <si>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</si>
  <si>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</si>
  <si>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</si>
  <si>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</si>
  <si>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</si>
  <si>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</si>
  <si>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</si>
  <si>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</si>
  <si>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</si>
  <si>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</si>
  <si>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</si>
  <si>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</si>
  <si>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</si>
  <si>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</si>
  <si>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</si>
  <si>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</si>
  <si>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</si>
  <si>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</si>
  <si>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</si>
  <si>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</si>
  <si>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</si>
  <si>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</si>
  <si>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</si>
  <si>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</si>
  <si>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</si>
  <si>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</si>
  <si>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</si>
  <si>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</si>
  <si>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</si>
  <si>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</si>
  <si>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</si>
  <si>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</si>
  <si>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</si>
  <si>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</si>
  <si>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</si>
  <si>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</si>
  <si>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</si>
  <si>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</si>
  <si>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</si>
  <si>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</si>
  <si>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</si>
  <si>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</si>
  <si>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</si>
  <si>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</si>
  <si>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</si>
  <si>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</si>
  <si>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</si>
  <si>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</si>
  <si>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</si>
  <si>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</si>
  <si>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</si>
  <si>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</si>
  <si>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</si>
  <si>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</si>
  <si>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</si>
  <si>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</si>
  <si>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</si>
  <si>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</si>
  <si>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</si>
  <si>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</si>
  <si>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</si>
  <si>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</si>
  <si>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</si>
  <si>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</si>
  <si>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</si>
  <si>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</si>
  <si>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</si>
  <si>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</si>
  <si>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</si>
  <si>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</si>
  <si>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</si>
  <si>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</si>
  <si>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</si>
  <si>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</si>
  <si>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</si>
  <si>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</si>
  <si>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</si>
  <si>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</si>
  <si>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</si>
  <si>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</si>
  <si>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</si>
  <si>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</si>
  <si>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</si>
  <si>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</si>
  <si>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</si>
  <si>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</si>
  <si>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</si>
  <si>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</si>
  <si>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</si>
  <si>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</si>
  <si>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</si>
  <si>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</si>
  <si>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</si>
  <si>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</si>
  <si>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</si>
  <si>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</si>
  <si>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</si>
  <si>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</si>
  <si>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</si>
  <si>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</si>
  <si>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</si>
  <si>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</si>
  <si>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</si>
  <si>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</si>
  <si>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</si>
  <si>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</si>
  <si>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</si>
  <si>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</si>
  <si>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</si>
  <si>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</si>
  <si>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</si>
  <si>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</si>
  <si>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</si>
  <si>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</si>
  <si>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</si>
  <si>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</si>
  <si>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</si>
  <si>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</si>
  <si>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</si>
  <si>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</si>
  <si>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</si>
  <si>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</si>
  <si>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</si>
  <si>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</si>
  <si>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</si>
  <si>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</si>
  <si>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</si>
  <si>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</si>
  <si>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</si>
  <si>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</si>
  <si>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</si>
  <si>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</si>
  <si>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</si>
  <si>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</si>
  <si>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</si>
  <si>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</si>
  <si>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</si>
  <si>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</si>
  <si>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</si>
  <si>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</si>
  <si>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</si>
  <si>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</si>
  <si>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</si>
  <si>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</si>
  <si>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</si>
  <si>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</si>
  <si>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</si>
  <si>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</si>
  <si>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</si>
  <si>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</si>
  <si>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</si>
  <si>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</si>
  <si>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</si>
  <si>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</si>
  <si>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</si>
  <si>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</si>
  <si>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</si>
  <si>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</si>
  <si>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</si>
  <si>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</si>
  <si>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</si>
  <si>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</si>
  <si>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</si>
  <si>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</si>
  <si>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</si>
  <si>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</si>
  <si>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</si>
  <si>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</si>
  <si>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</si>
  <si>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</si>
  <si>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</si>
  <si>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</si>
  <si>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</si>
  <si>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</si>
  <si>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</si>
  <si>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</si>
  <si>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</si>
  <si>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</si>
  <si>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</si>
  <si>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</si>
  <si>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</si>
  <si>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</si>
  <si>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</si>
  <si>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</si>
  <si>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</si>
  <si>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</si>
  <si>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</si>
  <si>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</si>
  <si>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</si>
  <si>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</si>
  <si>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</si>
  <si>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</si>
  <si>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</si>
  <si>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</si>
  <si>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</si>
  <si>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</si>
  <si>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</si>
  <si>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</si>
  <si>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</si>
  <si>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</si>
  <si>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</si>
  <si>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</si>
  <si>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</si>
  <si>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</si>
  <si>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</si>
  <si>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</si>
  <si>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</si>
  <si>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</si>
  <si>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</si>
  <si>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</si>
  <si>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</si>
  <si>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</si>
  <si>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</si>
  <si>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</si>
  <si>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</si>
  <si>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</si>
  <si>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</si>
  <si>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</si>
  <si>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</si>
  <si>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</si>
  <si>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</si>
  <si>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</si>
  <si>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</si>
  <si>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</si>
  <si>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</si>
  <si>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</si>
  <si>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</si>
  <si>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</si>
  <si>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</si>
  <si>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</si>
  <si>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</si>
  <si>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</si>
  <si>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</si>
  <si>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</si>
  <si>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</si>
  <si>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</si>
  <si>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</si>
  <si>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</si>
  <si>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</si>
  <si>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</si>
  <si>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</si>
  <si>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</si>
  <si>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</si>
  <si>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</si>
  <si>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</si>
  <si>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</si>
  <si>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</si>
  <si>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</si>
  <si>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</si>
  <si>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</si>
  <si>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</si>
  <si>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</si>
  <si>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</si>
  <si>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</si>
  <si>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</si>
  <si>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</si>
  <si>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</si>
  <si>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</si>
  <si>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</si>
  <si>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</si>
  <si>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</si>
  <si>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</si>
  <si>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</si>
  <si>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</si>
  <si>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</si>
  <si>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</si>
  <si>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</si>
  <si>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</si>
  <si>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</si>
  <si>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</si>
  <si>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</si>
  <si>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</si>
  <si>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</si>
  <si>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</si>
  <si>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</si>
  <si>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</si>
  <si>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</si>
  <si>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</si>
  <si>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</si>
  <si>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</si>
  <si>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</si>
  <si>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</si>
  <si>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</si>
  <si>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</si>
  <si>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</si>
  <si>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</si>
  <si>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</si>
  <si>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</si>
  <si>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</si>
  <si>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</si>
  <si>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</si>
  <si>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</si>
  <si>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</si>
  <si>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</si>
  <si>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</si>
  <si>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</si>
  <si>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</si>
  <si>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</si>
  <si>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</si>
  <si>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</si>
  <si>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</si>
  <si>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</si>
  <si>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</si>
  <si>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</si>
  <si>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</si>
  <si>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</si>
  <si>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</si>
  <si>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</si>
  <si>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</si>
  <si>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</si>
  <si>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</si>
  <si>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</si>
  <si>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</si>
  <si>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</si>
  <si>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</si>
  <si>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</si>
  <si>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</si>
  <si>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</si>
  <si>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</si>
  <si>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</si>
  <si>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</si>
  <si>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</si>
  <si>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</si>
  <si>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</si>
  <si>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</si>
  <si>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</si>
  <si>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</si>
  <si>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</si>
  <si>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</si>
  <si>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</si>
  <si>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</si>
  <si>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</si>
  <si>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</si>
  <si>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</si>
  <si>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</si>
  <si>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</si>
  <si>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</si>
  <si>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</si>
  <si>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</si>
  <si>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</si>
  <si>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</si>
  <si>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</si>
  <si>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</si>
  <si>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</si>
  <si>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</si>
  <si>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</si>
  <si>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</si>
  <si>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</si>
  <si>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</si>
  <si>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</si>
  <si>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</si>
  <si>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</si>
  <si>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</si>
  <si>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</si>
  <si>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</si>
  <si>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</si>
  <si>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</si>
  <si>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</si>
  <si>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</si>
  <si>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</si>
  <si>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</si>
  <si>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</si>
  <si>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</si>
  <si>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</si>
  <si>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</si>
  <si>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</si>
  <si>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</si>
  <si>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</si>
  <si>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</si>
  <si>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</si>
  <si>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</si>
  <si>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</si>
  <si>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</si>
  <si>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</si>
  <si>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</si>
  <si>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</si>
  <si>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</si>
  <si>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</si>
  <si>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</si>
  <si>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</si>
  <si>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</si>
  <si>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</si>
  <si>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</si>
  <si>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</si>
  <si>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</si>
  <si>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</si>
  <si>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</si>
  <si>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</si>
  <si>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</si>
  <si>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</si>
  <si>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</si>
  <si>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</si>
  <si>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</si>
  <si>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</si>
  <si>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</si>
  <si>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</si>
  <si>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</si>
  <si>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</si>
  <si>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</si>
  <si>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</si>
  <si>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</si>
  <si>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</si>
  <si>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</si>
  <si>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</si>
  <si>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</si>
  <si>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</si>
  <si>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</si>
  <si>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</si>
  <si>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</si>
  <si>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</si>
  <si>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</si>
  <si>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</si>
  <si>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</si>
  <si>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</si>
  <si>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</si>
  <si>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</si>
  <si>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</si>
  <si>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</si>
  <si>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</si>
  <si>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</si>
  <si>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</si>
  <si>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</si>
  <si>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</si>
  <si>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</si>
  <si>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</si>
  <si>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</si>
  <si>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</si>
  <si>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</si>
  <si>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</si>
  <si>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</si>
  <si>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</si>
  <si>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</si>
  <si>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</si>
  <si>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</si>
  <si>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</si>
  <si>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</si>
  <si>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</si>
  <si>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</si>
  <si>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</si>
  <si>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</si>
  <si>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</si>
  <si>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</si>
  <si>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</si>
  <si>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</si>
  <si>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</si>
  <si>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</si>
  <si>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</si>
  <si>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</si>
  <si>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</si>
  <si>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</si>
  <si>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</si>
  <si>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</si>
  <si>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</si>
  <si>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</si>
  <si>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</si>
  <si>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</si>
  <si>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</si>
  <si>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</si>
  <si>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</si>
  <si>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</si>
  <si>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</si>
  <si>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</si>
  <si>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</si>
  <si>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</si>
  <si>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</si>
  <si>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</si>
  <si>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</si>
  <si>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</si>
  <si>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</si>
  <si>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</si>
  <si>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</si>
  <si>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</si>
  <si>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</si>
  <si>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</si>
  <si>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</si>
  <si>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</si>
  <si>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</si>
  <si>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</si>
  <si>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</si>
  <si>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</si>
  <si>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</si>
  <si>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</si>
  <si>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</si>
  <si>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</si>
  <si>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</si>
  <si>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</si>
  <si>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</si>
  <si>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</si>
  <si>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</si>
  <si>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</si>
  <si>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</si>
  <si>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</si>
  <si>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</si>
  <si>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</si>
  <si>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</si>
  <si>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</si>
  <si>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</si>
  <si>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</si>
  <si>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</si>
  <si>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</si>
  <si>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</si>
  <si>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</si>
  <si>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</si>
  <si>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</si>
  <si>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</si>
  <si>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</si>
  <si>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</si>
  <si>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</si>
  <si>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</si>
  <si>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</si>
  <si>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</si>
  <si>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</si>
  <si>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</si>
  <si>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</si>
  <si>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</si>
  <si>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</si>
  <si>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</si>
  <si>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</si>
  <si>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</si>
  <si>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</si>
  <si>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</si>
  <si>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</si>
  <si>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</si>
  <si>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</si>
  <si>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</si>
  <si>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</si>
  <si>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</si>
  <si>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</si>
  <si>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</si>
  <si>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</si>
  <si>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</si>
  <si>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</si>
  <si>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</si>
  <si>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</si>
  <si>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</si>
  <si>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</si>
  <si>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</si>
  <si>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</si>
  <si>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</si>
  <si>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</si>
  <si>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</si>
  <si>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</si>
  <si>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</si>
  <si>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</si>
  <si>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</si>
  <si>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</si>
  <si>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</si>
  <si>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</si>
  <si>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</si>
  <si>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</si>
  <si>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</si>
  <si>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</si>
  <si>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</si>
  <si>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</si>
  <si>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</si>
  <si>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</si>
  <si>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</si>
  <si>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</si>
  <si>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</si>
  <si>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</si>
  <si>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</si>
  <si>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</si>
  <si>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</si>
  <si>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</si>
  <si>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</si>
  <si>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</si>
  <si>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</si>
  <si>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</si>
  <si>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</si>
  <si>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</si>
  <si>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</si>
  <si>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</si>
  <si>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</si>
  <si>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</si>
  <si>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</si>
  <si>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</si>
  <si>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</si>
  <si>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</si>
  <si>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</si>
  <si>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</si>
  <si>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</si>
  <si>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</si>
  <si>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</si>
  <si>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</si>
  <si>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</si>
  <si>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</si>
  <si>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</si>
  <si>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</si>
  <si>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</si>
  <si>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</si>
  <si>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</si>
  <si>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</si>
  <si>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</si>
  <si>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</si>
  <si>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</si>
  <si>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</si>
  <si>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</si>
  <si>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</si>
  <si>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</si>
  <si>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</si>
  <si>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</si>
  <si>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</si>
  <si>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</si>
  <si>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</si>
  <si>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</si>
  <si>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</si>
  <si>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</si>
  <si>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</si>
  <si>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</si>
  <si>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</si>
  <si>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</si>
  <si>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</si>
  <si>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</si>
  <si>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</si>
  <si>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</si>
  <si>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</si>
  <si>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</si>
  <si>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</si>
  <si>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</si>
  <si>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</si>
  <si>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</si>
  <si>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</si>
  <si>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</si>
  <si>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</si>
  <si>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</si>
  <si>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</si>
  <si>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</si>
  <si>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</si>
  <si>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</si>
  <si>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</si>
  <si>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</si>
  <si>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</si>
  <si>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</si>
  <si>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</si>
  <si>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</si>
  <si>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</si>
  <si>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</si>
  <si>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</si>
  <si>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</si>
  <si>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</si>
  <si>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</si>
  <si>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</si>
  <si>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</si>
  <si>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</si>
  <si>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</si>
  <si>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</si>
  <si>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</si>
  <si>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</si>
  <si>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</si>
  <si>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</si>
  <si>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</si>
  <si>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</si>
  <si>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</si>
  <si>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</si>
  <si>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</si>
  <si>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</si>
  <si>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</si>
  <si>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</si>
  <si>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</si>
  <si>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</si>
  <si>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</si>
  <si>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</si>
  <si>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</si>
  <si>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</si>
  <si>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</si>
  <si>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</si>
  <si>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</si>
  <si>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</si>
  <si>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</si>
  <si>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</si>
  <si>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</si>
  <si>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</si>
  <si>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</si>
  <si>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</si>
  <si>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</si>
  <si>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</si>
  <si>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</si>
  <si>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</si>
  <si>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</si>
  <si>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</si>
  <si>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</si>
  <si>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</si>
  <si>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</si>
  <si>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</si>
  <si>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</si>
  <si>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</si>
  <si>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</si>
  <si>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</si>
  <si>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</si>
  <si>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</si>
  <si>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</si>
  <si>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</si>
  <si>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</si>
  <si>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</si>
  <si>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</si>
  <si>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</si>
  <si>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</si>
  <si>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</si>
  <si>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</si>
  <si>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</si>
  <si>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</si>
  <si>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</si>
  <si>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</si>
  <si>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</si>
  <si>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</si>
  <si>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</si>
  <si>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</si>
  <si>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</si>
  <si>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</si>
  <si>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</si>
  <si>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</si>
  <si>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</si>
  <si>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</si>
  <si>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</si>
  <si>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</si>
  <si>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</si>
  <si>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</si>
  <si>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</si>
  <si>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</si>
  <si>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</si>
  <si>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</si>
  <si>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</si>
  <si>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</si>
  <si>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</si>
  <si>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</si>
  <si>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</si>
  <si>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</si>
  <si>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</si>
  <si>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</si>
  <si>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</si>
  <si>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</si>
  <si>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</si>
  <si>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</si>
  <si>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</si>
  <si>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</si>
  <si>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</si>
  <si>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</si>
  <si>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</si>
  <si>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</si>
  <si>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</si>
  <si>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</si>
  <si>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</si>
  <si>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</si>
  <si>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</si>
  <si>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</si>
  <si>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</si>
  <si>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</si>
  <si>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</si>
  <si>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</si>
  <si>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</si>
  <si>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</si>
  <si>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</si>
  <si>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</si>
  <si>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</si>
  <si>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</si>
  <si>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</si>
  <si>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</si>
  <si>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</si>
  <si>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</si>
  <si>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</si>
  <si>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</si>
  <si>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</si>
  <si>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</si>
  <si>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</si>
  <si>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</si>
  <si>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</si>
  <si>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</si>
  <si>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</si>
  <si>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</si>
  <si>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</si>
  <si>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</si>
  <si>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</si>
  <si>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</si>
  <si>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</si>
  <si>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</si>
  <si>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</si>
  <si>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</si>
  <si>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</si>
  <si>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</si>
  <si>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</si>
  <si>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</si>
  <si>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</si>
  <si>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</si>
  <si>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</si>
  <si>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</si>
  <si>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</si>
  <si>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</si>
  <si>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</si>
  <si>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</si>
  <si>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</si>
  <si>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</si>
  <si>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</si>
  <si>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</si>
  <si>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</si>
  <si>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</si>
  <si>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</si>
  <si>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</si>
  <si>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</si>
  <si>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</si>
  <si>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</si>
  <si>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</si>
  <si>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</si>
  <si>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</si>
  <si>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</si>
  <si>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</si>
  <si>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</si>
  <si>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</si>
  <si>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</si>
  <si>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</si>
  <si>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</si>
  <si>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</si>
  <si>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</si>
  <si>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</si>
  <si>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</si>
  <si>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</si>
  <si>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</si>
  <si>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</si>
  <si>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</si>
  <si>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</si>
  <si>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</si>
  <si>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</si>
  <si>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</si>
  <si>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</si>
  <si>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</si>
  <si>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</si>
  <si>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</si>
  <si>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</si>
  <si>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</si>
  <si>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</si>
  <si>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</si>
  <si>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</si>
  <si>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</si>
  <si>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</si>
  <si>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</si>
  <si>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</si>
  <si>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</si>
  <si>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</si>
  <si>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</si>
  <si>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</si>
  <si>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</si>
  <si>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</si>
  <si>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</si>
  <si>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</si>
  <si>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</si>
  <si>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</si>
  <si>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</si>
  <si>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</si>
  <si>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</si>
  <si>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</si>
  <si>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</si>
  <si>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</si>
  <si>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</si>
  <si>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</si>
  <si>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</si>
  <si>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</si>
  <si>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</si>
  <si>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</si>
  <si>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</si>
  <si>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</si>
  <si>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</si>
  <si>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</si>
  <si>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</si>
  <si>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</si>
  <si>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</si>
  <si>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</si>
  <si>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</si>
  <si>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</si>
  <si>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</si>
  <si>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</si>
  <si>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</si>
  <si>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</si>
  <si>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</si>
  <si>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</si>
  <si>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</si>
  <si>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</si>
  <si>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</si>
  <si>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</si>
  <si>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</si>
  <si>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</si>
  <si>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</si>
  <si>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</si>
  <si>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</si>
  <si>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</si>
  <si>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</si>
  <si>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</si>
  <si>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</si>
  <si>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</si>
  <si>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</si>
  <si>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</si>
  <si>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</si>
  <si>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</si>
  <si>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</si>
  <si>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</si>
  <si>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</si>
  <si>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</si>
  <si>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</si>
  <si>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</si>
  <si>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</si>
  <si>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</si>
  <si>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</si>
  <si>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</si>
  <si>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</si>
  <si>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</si>
  <si>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</si>
  <si>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</si>
  <si>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</si>
  <si>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</si>
  <si>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</si>
  <si>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</si>
  <si>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</si>
  <si>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</si>
  <si>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</si>
  <si>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</si>
  <si>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</si>
  <si>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</si>
  <si>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</si>
  <si>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</si>
  <si>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</si>
  <si>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</si>
  <si>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</si>
  <si>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</si>
  <si>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</si>
  <si>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</si>
  <si>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</si>
  <si>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</si>
  <si>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</si>
  <si>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</si>
  <si>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</si>
  <si>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</si>
  <si>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</si>
  <si>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</si>
  <si>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</si>
  <si>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</si>
  <si>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</si>
  <si>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</si>
  <si>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</si>
  <si>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</si>
  <si>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</si>
  <si>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</si>
  <si>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</si>
  <si>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</si>
  <si>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</si>
  <si>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</si>
  <si>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</si>
  <si>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</si>
  <si>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</si>
  <si>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</si>
  <si>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</si>
  <si>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</si>
  <si>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</si>
  <si>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</si>
  <si>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</si>
  <si>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</si>
  <si>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</si>
  <si>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</si>
  <si>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</si>
  <si>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</si>
  <si>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</si>
  <si>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</si>
  <si>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</si>
  <si>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</si>
  <si>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</si>
  <si>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</si>
  <si>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</si>
  <si>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</si>
  <si>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</si>
  <si>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</si>
  <si>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</si>
  <si>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</si>
  <si>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</si>
  <si>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</si>
  <si>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</si>
  <si>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</si>
  <si>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</si>
  <si>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</si>
  <si>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</si>
  <si>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</si>
  <si>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</si>
  <si>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</si>
  <si>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</si>
  <si>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</si>
  <si>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</si>
  <si>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</si>
  <si>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</si>
  <si>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</si>
  <si>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</si>
  <si>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</si>
  <si>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</si>
  <si>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</si>
  <si>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</si>
  <si>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</si>
  <si>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</si>
  <si>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</si>
  <si>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</si>
  <si>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</si>
  <si>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</si>
  <si>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</si>
  <si>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</si>
  <si>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</si>
  <si>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</si>
  <si>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</si>
  <si>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</si>
  <si>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</si>
  <si>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</si>
  <si>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</si>
  <si>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</si>
  <si>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</si>
  <si>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</si>
  <si>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</si>
  <si>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</si>
  <si>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</si>
  <si>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</si>
  <si>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</si>
  <si>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</si>
  <si>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</si>
  <si>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</si>
  <si>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</si>
  <si>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</si>
  <si>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</si>
  <si>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</si>
  <si>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</si>
  <si>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</si>
  <si>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</si>
  <si>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</si>
  <si>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</si>
  <si>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</si>
  <si>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</si>
  <si>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</si>
  <si>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</si>
  <si>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</si>
  <si>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</si>
  <si>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</si>
  <si>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</si>
  <si>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</si>
  <si>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</si>
  <si>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</si>
  <si>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</si>
  <si>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</si>
  <si>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</si>
  <si>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</si>
  <si>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</si>
  <si>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</si>
  <si>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</si>
  <si>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</si>
  <si>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</si>
  <si>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</si>
  <si>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</si>
  <si>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</si>
  <si>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</si>
  <si>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</si>
  <si>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</si>
  <si>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</si>
  <si>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</si>
  <si>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</si>
  <si>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</si>
  <si>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</si>
  <si>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</si>
  <si>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</si>
  <si>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</si>
  <si>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</si>
  <si>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</si>
  <si>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</si>
  <si>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</si>
  <si>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</si>
  <si>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</si>
  <si>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</si>
  <si>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</si>
  <si>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</si>
  <si>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</si>
  <si>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</si>
  <si>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</si>
  <si>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</si>
  <si>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</si>
  <si>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</si>
  <si>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</si>
  <si>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</si>
  <si>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</si>
  <si>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</si>
  <si>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</si>
  <si>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</si>
  <si>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</si>
  <si>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</si>
  <si>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</si>
  <si>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</si>
  <si>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</si>
  <si>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</si>
  <si>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</si>
  <si>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</si>
  <si>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</si>
  <si>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</si>
  <si>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</si>
  <si>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</si>
  <si>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</si>
  <si>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</si>
  <si>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</si>
  <si>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</si>
  <si>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</si>
  <si>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</si>
  <si>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</si>
  <si>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</si>
  <si>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</si>
  <si>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</si>
  <si>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</si>
  <si>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</si>
  <si>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</si>
  <si>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</si>
  <si>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</si>
  <si>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</si>
  <si>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</si>
  <si>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</si>
  <si>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</si>
  <si>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</si>
  <si>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</si>
  <si>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</si>
  <si>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</si>
  <si>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</si>
  <si>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</si>
  <si>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</si>
  <si>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</si>
  <si>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</si>
  <si>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</si>
  <si>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</si>
  <si>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</si>
  <si>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</si>
  <si>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</si>
  <si>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</si>
  <si>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</si>
  <si>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</si>
  <si>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</si>
  <si>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</si>
  <si>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</si>
  <si>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</si>
  <si>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</si>
  <si>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</si>
  <si>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</si>
  <si>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</si>
  <si>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</si>
  <si>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</si>
  <si>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</si>
  <si>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</si>
  <si>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</si>
  <si>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</si>
  <si>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</si>
  <si>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</si>
  <si>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</si>
  <si>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</si>
  <si>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</si>
  <si>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</si>
  <si>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</si>
  <si>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</si>
  <si>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</si>
  <si>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</si>
  <si>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</si>
  <si>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</si>
  <si>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</si>
  <si>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</si>
  <si>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</si>
  <si>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</si>
  <si>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</si>
  <si>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</si>
  <si>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</si>
  <si>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</si>
  <si>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</si>
  <si>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</si>
  <si>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</si>
  <si>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</si>
  <si>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</si>
  <si>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</si>
  <si>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</si>
  <si>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</si>
  <si>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</si>
  <si>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</si>
  <si>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</si>
  <si>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</si>
  <si>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</si>
  <si>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</si>
  <si>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</si>
  <si>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</si>
  <si>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</si>
  <si>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</si>
  <si>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</si>
  <si>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</si>
  <si>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</si>
  <si>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</si>
  <si>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</si>
  <si>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</si>
  <si>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</si>
  <si>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</si>
  <si>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</si>
  <si>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</si>
  <si>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</si>
  <si>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</si>
  <si>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</si>
  <si>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</si>
  <si>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</si>
  <si>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</si>
  <si>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</si>
  <si>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</si>
  <si>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</si>
  <si>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</si>
  <si>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</si>
  <si>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</si>
  <si>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</si>
  <si>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</si>
  <si>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</si>
  <si>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</si>
  <si>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</si>
  <si>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</si>
  <si>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</si>
  <si>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</si>
  <si>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</si>
  <si>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</si>
  <si>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</si>
  <si>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</si>
  <si>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</si>
  <si>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</si>
  <si>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</si>
  <si>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</si>
  <si>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</si>
  <si>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</si>
  <si>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</si>
  <si>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</si>
  <si>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</si>
  <si>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</si>
  <si>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</si>
  <si>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</si>
  <si>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</si>
  <si>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</si>
  <si>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</si>
  <si>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</si>
  <si>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</si>
  <si>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</si>
  <si>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</si>
  <si>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</si>
  <si>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</si>
  <si>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</si>
  <si>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</si>
  <si>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</si>
  <si>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</si>
  <si>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</si>
  <si>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</si>
  <si>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</si>
  <si>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</si>
  <si>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</si>
  <si>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</si>
  <si>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</si>
  <si>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</si>
  <si>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</si>
  <si>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</si>
  <si>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</si>
  <si>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</si>
  <si>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</si>
  <si>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</si>
  <si>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</si>
  <si>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</si>
  <si>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</si>
  <si>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</si>
  <si>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</si>
  <si>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</si>
  <si>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</si>
  <si>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</si>
  <si>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</si>
  <si>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</si>
  <si>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</si>
  <si>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</si>
  <si>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</si>
  <si>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</si>
  <si>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</si>
  <si>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</si>
  <si>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</si>
  <si>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</si>
  <si>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</si>
  <si>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</si>
  <si>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</si>
  <si>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</si>
  <si>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</si>
  <si>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</si>
  <si>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</si>
  <si>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</si>
  <si>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</si>
  <si>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</si>
  <si>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</si>
  <si>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</si>
  <si>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</si>
  <si>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</si>
  <si>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</si>
  <si>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</si>
  <si>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</si>
  <si>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</si>
  <si>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</si>
  <si>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</si>
  <si>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</si>
  <si>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</si>
  <si>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</si>
  <si>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</si>
  <si>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</si>
  <si>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</si>
  <si>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</si>
  <si>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</si>
  <si>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</si>
  <si>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</si>
  <si>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</si>
  <si>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</si>
  <si>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</si>
  <si>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</si>
  <si>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</si>
  <si>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</si>
  <si>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</si>
  <si>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</si>
  <si>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</si>
  <si>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</si>
  <si>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</si>
  <si>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</si>
  <si>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</si>
  <si>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</si>
  <si>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</si>
  <si>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</si>
  <si>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</si>
  <si>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</si>
  <si>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</si>
  <si>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</si>
  <si>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</si>
  <si>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</si>
  <si>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</si>
  <si>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</si>
  <si>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</si>
  <si>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</si>
  <si>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</si>
  <si>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</si>
  <si>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</si>
  <si>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</si>
  <si>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</si>
  <si>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</si>
  <si>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</si>
  <si>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</si>
  <si>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</si>
  <si>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</si>
  <si>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</si>
  <si>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</si>
  <si>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</si>
  <si>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</si>
  <si>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</si>
  <si>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</si>
  <si>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</si>
  <si>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</si>
  <si>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</si>
  <si>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</si>
  <si>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</si>
  <si>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</si>
  <si>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</si>
  <si>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</si>
  <si>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</si>
  <si>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</si>
  <si>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</si>
  <si>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</si>
  <si>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</si>
  <si>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</si>
  <si>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</si>
  <si>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</si>
  <si>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</si>
  <si>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</si>
  <si>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</si>
  <si>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</si>
  <si>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</si>
  <si>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</si>
  <si>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</si>
  <si>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</si>
  <si>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</si>
  <si>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</si>
  <si>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</si>
  <si>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</si>
  <si>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</si>
  <si>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</si>
  <si>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</si>
  <si>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</si>
  <si>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</si>
  <si>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</si>
  <si>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</si>
  <si>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</si>
  <si>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</si>
  <si>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</si>
  <si>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</si>
  <si>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</si>
  <si>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</si>
  <si>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</si>
  <si>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</si>
  <si>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</si>
  <si>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</si>
  <si>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</si>
  <si>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</si>
  <si>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</si>
  <si>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</si>
  <si>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</si>
  <si>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</si>
  <si>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</si>
  <si>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</si>
  <si>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</si>
  <si>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</si>
  <si>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</si>
  <si>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</si>
  <si>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</si>
  <si>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</si>
  <si>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</si>
  <si>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</si>
  <si>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</si>
  <si>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</si>
  <si>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</si>
  <si>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</si>
  <si>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</si>
  <si>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</si>
  <si>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</si>
  <si>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</si>
  <si>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</si>
  <si>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</si>
  <si>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</si>
  <si>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</si>
  <si>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</si>
  <si>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</si>
  <si>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</si>
  <si>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</si>
  <si>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</si>
  <si>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</si>
  <si>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</si>
  <si>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</si>
  <si>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</si>
  <si>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</si>
  <si>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</si>
  <si>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</si>
  <si>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</si>
  <si>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</si>
  <si>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</si>
  <si>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</si>
  <si>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</si>
  <si>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</si>
  <si>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</si>
  <si>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</si>
  <si>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</si>
  <si>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</si>
  <si>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</si>
  <si>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</si>
  <si>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</si>
  <si>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</si>
  <si>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</si>
  <si>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</si>
  <si>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</si>
  <si>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</si>
  <si>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</si>
  <si>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</si>
  <si>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</si>
  <si>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</si>
  <si>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</si>
  <si>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</si>
  <si>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</si>
  <si>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</si>
  <si>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</si>
  <si>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</si>
  <si>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</si>
  <si>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</si>
  <si>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</si>
  <si>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</si>
  <si>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</si>
  <si>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</si>
  <si>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</si>
  <si>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</si>
  <si>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</si>
  <si>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</si>
  <si>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</si>
  <si>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</si>
  <si>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</si>
  <si>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</si>
  <si>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</si>
  <si>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</si>
  <si>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</si>
  <si>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</si>
  <si>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</si>
  <si>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</si>
  <si>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</si>
  <si>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</si>
  <si>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</si>
  <si>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</si>
  <si>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</si>
  <si>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</si>
  <si>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</si>
  <si>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</si>
  <si>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</si>
  <si>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</si>
  <si>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</si>
  <si>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</si>
  <si>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</si>
  <si>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</si>
  <si>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</si>
  <si>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</si>
  <si>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</si>
  <si>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</si>
  <si>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</si>
  <si>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</si>
  <si>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</si>
  <si>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</si>
  <si>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</si>
  <si>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</si>
  <si>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</si>
  <si>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</si>
  <si>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</si>
  <si>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</si>
  <si>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</si>
  <si>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</si>
  <si>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</si>
  <si>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</si>
  <si>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</si>
  <si>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</si>
  <si>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</si>
  <si>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</si>
  <si>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</si>
  <si>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</si>
  <si>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</si>
  <si>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</si>
  <si>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</si>
  <si>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</si>
  <si>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</si>
  <si>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</si>
  <si>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</si>
  <si>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</si>
  <si>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</si>
  <si>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</si>
  <si>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</si>
  <si>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</si>
  <si>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</si>
  <si>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</si>
  <si>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</si>
  <si>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</si>
  <si>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</si>
  <si>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</si>
  <si>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</si>
  <si>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</si>
  <si>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</si>
  <si>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</si>
  <si>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</si>
  <si>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</si>
  <si>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</si>
  <si>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</si>
  <si>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</si>
  <si>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</si>
  <si>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</si>
  <si>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</si>
  <si>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</si>
  <si>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</si>
  <si>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</si>
  <si>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</si>
  <si>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</si>
  <si>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</si>
  <si>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</si>
  <si>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</si>
  <si>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</si>
  <si>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</si>
  <si>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</si>
  <si>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</si>
  <si>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</si>
  <si>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</si>
  <si>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</si>
  <si>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</si>
  <si>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</si>
  <si>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</si>
  <si>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</si>
  <si>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</si>
  <si>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</si>
  <si>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</si>
  <si>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</si>
  <si>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</si>
  <si>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</si>
  <si>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</si>
  <si>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</si>
  <si>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</si>
  <si>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</si>
  <si>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</si>
  <si>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</si>
  <si>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</si>
  <si>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</si>
  <si>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</si>
  <si>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</si>
  <si>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</si>
  <si>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</si>
  <si>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</si>
  <si>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</si>
  <si>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</si>
  <si>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</si>
  <si>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</si>
  <si>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</si>
  <si>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</si>
  <si>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</si>
  <si>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</si>
  <si>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</si>
  <si>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</si>
  <si>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</si>
  <si>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</si>
  <si>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</si>
  <si>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</si>
  <si>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</si>
  <si>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</si>
  <si>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</si>
  <si>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</si>
  <si>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</si>
  <si>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</si>
  <si>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</si>
  <si>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</si>
  <si>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</si>
  <si>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</si>
  <si>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</si>
  <si>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</si>
  <si>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</si>
  <si>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</si>
  <si>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</si>
  <si>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</si>
  <si>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</si>
  <si>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</si>
  <si>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</si>
  <si>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</si>
  <si>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</si>
  <si>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</si>
  <si>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</si>
  <si>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</si>
  <si>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</si>
  <si>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</si>
  <si>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</si>
  <si>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</si>
  <si>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</si>
  <si>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</si>
  <si>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</si>
  <si>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</si>
  <si>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</si>
  <si>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</si>
  <si>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</si>
  <si>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</si>
  <si>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</si>
  <si>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</si>
  <si>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</si>
  <si>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</si>
  <si>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</si>
  <si>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</si>
  <si>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</si>
  <si>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</si>
  <si>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</si>
  <si>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</si>
  <si>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</si>
  <si>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</si>
  <si>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</si>
  <si>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</si>
  <si>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</si>
  <si>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</si>
  <si>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</si>
  <si>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</si>
  <si>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</si>
  <si>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</si>
  <si>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</si>
  <si>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</si>
  <si>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</si>
  <si>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</si>
  <si>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</si>
  <si>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</si>
  <si>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</si>
  <si>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</si>
  <si>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</si>
  <si>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</si>
  <si>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</si>
  <si>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</si>
  <si>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</si>
  <si>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</si>
  <si>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</si>
  <si>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</si>
  <si>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</si>
  <si>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</si>
  <si>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</si>
  <si>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</si>
  <si>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</si>
  <si>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</si>
  <si>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</si>
  <si>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</si>
  <si>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</si>
  <si>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</si>
  <si>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</si>
  <si>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</si>
  <si>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</si>
  <si>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</si>
  <si>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</si>
  <si>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</si>
  <si>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</si>
  <si>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</si>
  <si>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</si>
  <si>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</si>
  <si>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</si>
  <si>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</si>
  <si>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</si>
  <si>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</si>
  <si>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</si>
  <si>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</si>
  <si>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</si>
  <si>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</si>
  <si>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</si>
  <si>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</si>
  <si>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</si>
  <si>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</si>
  <si>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</si>
  <si>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</si>
  <si>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</si>
  <si>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</si>
  <si>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</si>
  <si>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</si>
  <si>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</si>
  <si>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</si>
  <si>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</si>
  <si>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</si>
  <si>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</si>
  <si>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</si>
  <si>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</si>
  <si>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</si>
  <si>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</si>
  <si>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</si>
  <si>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</si>
  <si>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</si>
  <si>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</si>
  <si>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</si>
  <si>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</si>
  <si>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</si>
  <si>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</si>
  <si>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</si>
  <si>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</si>
  <si>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</si>
  <si>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</si>
  <si>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</si>
  <si>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</si>
  <si>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</si>
  <si>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</si>
  <si>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</si>
  <si>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</si>
  <si>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</si>
  <si>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</si>
  <si>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</si>
  <si>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</si>
  <si>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</si>
  <si>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</si>
  <si>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</si>
  <si>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</si>
  <si>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</si>
  <si>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</si>
  <si>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</si>
  <si>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</si>
  <si>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</si>
  <si>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</si>
  <si>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</si>
  <si>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</si>
  <si>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</si>
  <si>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</si>
  <si>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</si>
  <si>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</si>
  <si>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</si>
  <si>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</si>
  <si>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</si>
  <si>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</si>
  <si>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</si>
  <si>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</si>
  <si>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</si>
  <si>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</si>
  <si>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</si>
  <si>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</si>
  <si>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</si>
  <si>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</si>
  <si>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</si>
  <si>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</si>
  <si>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</si>
  <si>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</si>
  <si>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</si>
  <si>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</si>
  <si>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</si>
  <si>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</si>
  <si>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</si>
  <si>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</si>
  <si>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</si>
  <si>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</si>
  <si>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</si>
  <si>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</si>
  <si>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</si>
  <si>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</si>
  <si>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</si>
  <si>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</si>
  <si>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</si>
  <si>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</si>
  <si>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</si>
  <si>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</si>
  <si>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</si>
  <si>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</si>
  <si>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</si>
  <si>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</si>
  <si>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</si>
  <si>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</si>
  <si>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</si>
  <si>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</si>
  <si>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</si>
  <si>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</si>
  <si>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</si>
  <si>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</si>
  <si>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</si>
  <si>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</si>
  <si>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</si>
  <si>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</si>
  <si>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</si>
  <si>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</si>
  <si>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</si>
  <si>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</si>
  <si>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</si>
  <si>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</si>
  <si>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</si>
  <si>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</si>
  <si>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</si>
  <si>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</si>
  <si>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</si>
  <si>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</si>
  <si>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</si>
  <si>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</si>
  <si>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</si>
  <si>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</si>
  <si>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</si>
  <si>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</si>
  <si>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</si>
  <si>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</si>
  <si>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</si>
  <si>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</si>
  <si>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</si>
  <si>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</si>
  <si>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</si>
  <si>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</si>
  <si>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</si>
  <si>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</si>
  <si>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</si>
  <si>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</si>
  <si>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</si>
  <si>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</si>
  <si>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</si>
  <si>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</si>
  <si>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</si>
  <si>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</si>
  <si>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</si>
  <si>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</si>
  <si>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</si>
  <si>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</si>
  <si>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</si>
  <si>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</si>
  <si>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</si>
  <si>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</si>
  <si>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</si>
  <si>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</si>
  <si>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</si>
  <si>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</si>
  <si>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</si>
  <si>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</si>
  <si>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</si>
  <si>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</si>
  <si>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</si>
  <si>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</si>
  <si>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</si>
  <si>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</si>
  <si>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</si>
  <si>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</si>
  <si>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</si>
  <si>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</si>
  <si>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</si>
  <si>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</si>
  <si>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</si>
  <si>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</si>
  <si>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</si>
  <si>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</si>
  <si>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</si>
  <si>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</si>
  <si>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</si>
  <si>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</si>
  <si>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</si>
  <si>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</si>
  <si>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</si>
  <si>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</si>
  <si>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</si>
  <si>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</si>
  <si>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</si>
  <si>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</si>
  <si>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</si>
  <si>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</si>
  <si>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</si>
  <si>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</si>
  <si>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</si>
  <si>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</si>
  <si>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</si>
  <si>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</si>
  <si>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</si>
  <si>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</si>
  <si>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</si>
  <si>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</si>
  <si>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</si>
  <si>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</si>
  <si>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</si>
  <si>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</si>
  <si>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</si>
  <si>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</si>
  <si>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</si>
  <si>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</si>
  <si>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</si>
  <si>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</si>
  <si>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</si>
  <si>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</si>
  <si>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</si>
  <si>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</si>
  <si>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</si>
  <si>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</si>
  <si>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</si>
  <si>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</si>
  <si>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</si>
  <si>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</si>
  <si>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</si>
  <si>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</si>
  <si>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</si>
  <si>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</si>
  <si>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</si>
  <si>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</si>
  <si>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</si>
  <si>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</si>
  <si>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</si>
  <si>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</si>
  <si>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</si>
  <si>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</si>
  <si>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</si>
  <si>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</si>
  <si>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</si>
  <si>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</si>
  <si>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</si>
  <si>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</si>
  <si>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</si>
  <si>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</si>
  <si>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</si>
  <si>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</si>
  <si>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</si>
  <si>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</si>
  <si>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</si>
  <si>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</si>
  <si>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</si>
  <si>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</si>
  <si>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</si>
  <si>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</si>
  <si>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</si>
  <si>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</si>
  <si>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</si>
  <si>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</si>
  <si>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</si>
  <si>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</si>
  <si>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</si>
  <si>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</si>
  <si>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</si>
  <si>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</si>
  <si>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</si>
  <si>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</si>
  <si>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</si>
  <si>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</si>
  <si>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</si>
  <si>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</si>
  <si>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</si>
  <si>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</si>
  <si>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</si>
  <si>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</si>
  <si>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</si>
  <si>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</si>
  <si>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</si>
  <si>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</si>
  <si>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</si>
  <si>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</si>
  <si>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</si>
  <si>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</si>
  <si>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</si>
  <si>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</si>
  <si>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</si>
  <si>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</si>
  <si>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</si>
  <si>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</si>
  <si>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</si>
  <si>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</si>
  <si>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</si>
  <si>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</si>
  <si>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</si>
  <si>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</si>
  <si>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</si>
  <si>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</si>
  <si>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</si>
  <si>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</si>
  <si>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</si>
  <si>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</si>
  <si>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</si>
  <si>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</si>
  <si>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</si>
  <si>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</si>
  <si>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</si>
  <si>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</si>
  <si>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</si>
  <si>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</si>
  <si>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</si>
  <si>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</si>
  <si>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</si>
  <si>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</si>
  <si>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</si>
  <si>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</si>
  <si>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</si>
  <si>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</si>
  <si>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</si>
  <si>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</si>
  <si>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</si>
  <si>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</si>
  <si>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</si>
  <si>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</si>
  <si>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</si>
  <si>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</si>
  <si>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</si>
  <si>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</si>
  <si>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</si>
  <si>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</si>
  <si>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</si>
  <si>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</si>
  <si>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</si>
  <si>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</si>
  <si>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</si>
  <si>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</si>
  <si>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</si>
  <si>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</si>
  <si>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</si>
  <si>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</si>
  <si>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</si>
  <si>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</si>
  <si>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</si>
  <si>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</si>
  <si>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</si>
  <si>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</si>
  <si>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</si>
  <si>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</si>
  <si>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</si>
  <si>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</si>
  <si>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</si>
  <si>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</si>
  <si>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</si>
  <si>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</si>
  <si>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</si>
  <si>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</si>
  <si>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</si>
  <si>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</si>
  <si>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</si>
  <si>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</si>
  <si>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</si>
  <si>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</si>
  <si>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</si>
  <si>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</si>
  <si>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</si>
  <si>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</si>
  <si>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</si>
  <si>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</si>
  <si>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</si>
  <si>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</si>
  <si>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</si>
  <si>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</si>
  <si>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</si>
  <si>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</si>
  <si>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</si>
  <si>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</si>
  <si>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</si>
  <si>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</si>
  <si>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</si>
  <si>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</si>
  <si>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</si>
  <si>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</si>
  <si>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</si>
  <si>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</si>
  <si>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</si>
  <si>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</si>
  <si>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</si>
  <si>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</si>
  <si>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</si>
  <si>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</si>
  <si>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</si>
  <si>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</si>
  <si>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</si>
  <si>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</si>
  <si>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</si>
  <si>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</si>
  <si>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</si>
  <si>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</si>
  <si>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</si>
  <si>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</si>
  <si>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</si>
  <si>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</si>
  <si>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</si>
  <si>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</si>
  <si>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</si>
  <si>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</si>
  <si>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</si>
  <si>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</si>
  <si>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</si>
  <si>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</si>
  <si>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</si>
  <si>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</si>
  <si>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</si>
  <si>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</si>
  <si>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</si>
  <si>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</si>
  <si>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</si>
  <si>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</si>
  <si>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</si>
  <si>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</si>
  <si>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</si>
  <si>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</si>
  <si>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</si>
  <si>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</si>
  <si>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</si>
  <si>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</si>
  <si>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</si>
  <si>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</si>
  <si>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</si>
  <si>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</si>
  <si>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</si>
  <si>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</si>
  <si>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</si>
  <si>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</si>
  <si>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</si>
  <si>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</si>
  <si>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</si>
  <si>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</si>
  <si>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</si>
  <si>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</si>
  <si>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</si>
  <si>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</si>
  <si>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</si>
  <si>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</si>
  <si>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</si>
  <si>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</si>
  <si>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</si>
  <si>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</si>
  <si>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</si>
  <si>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</si>
  <si>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</si>
  <si>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</si>
  <si>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</si>
  <si>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</si>
  <si>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</si>
  <si>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</si>
  <si>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</si>
  <si>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</si>
  <si>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</si>
  <si>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</si>
  <si>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</si>
  <si>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</si>
  <si>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</si>
  <si>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</si>
  <si>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</si>
  <si>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</si>
  <si>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</si>
  <si>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</si>
  <si>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</si>
  <si>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</si>
  <si>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</si>
  <si>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</si>
  <si>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</si>
  <si>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</si>
  <si>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</si>
  <si>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</si>
  <si>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</si>
  <si>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</si>
  <si>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</si>
  <si>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</si>
  <si>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</si>
  <si>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</si>
  <si>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</si>
  <si>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</si>
  <si>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</si>
  <si>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</si>
  <si>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</si>
  <si>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</si>
  <si>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</si>
  <si>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</si>
  <si>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</si>
  <si>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</si>
  <si>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</si>
  <si>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</si>
  <si>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</si>
  <si>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</si>
  <si>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</si>
  <si>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</si>
  <si>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</si>
  <si>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</si>
  <si>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</si>
  <si>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</si>
  <si>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</si>
  <si>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</si>
  <si>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</si>
  <si>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</si>
  <si>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</si>
  <si>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</si>
  <si>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</si>
  <si>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</si>
  <si>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</si>
  <si>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</si>
  <si>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</si>
  <si>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</si>
  <si>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</si>
  <si>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</si>
  <si>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</si>
  <si>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</si>
  <si>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</si>
  <si>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</si>
  <si>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</si>
  <si>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</si>
  <si>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</si>
  <si>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</si>
  <si>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</si>
  <si>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</si>
  <si>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</si>
  <si>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</si>
  <si>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</si>
  <si>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</si>
  <si>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</si>
  <si>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</si>
  <si>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</si>
  <si>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</si>
  <si>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</si>
  <si>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</si>
  <si>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</si>
  <si>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</si>
  <si>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</si>
  <si>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</si>
  <si>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</si>
  <si>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</si>
  <si>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</si>
  <si>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</si>
  <si>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</si>
  <si>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</si>
  <si>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</si>
  <si>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</si>
  <si>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</si>
  <si>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</si>
  <si>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</si>
  <si>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</si>
  <si>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</si>
  <si>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</si>
  <si>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</si>
  <si>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</si>
  <si>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</si>
  <si>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</si>
  <si>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</si>
  <si>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</si>
  <si>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</si>
  <si>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</si>
  <si>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</si>
  <si>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</si>
  <si>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</si>
  <si>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</si>
  <si>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</si>
  <si>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</si>
  <si>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</si>
  <si>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</si>
  <si>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</si>
  <si>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</si>
  <si>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</si>
  <si>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</si>
  <si>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</si>
  <si>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</si>
  <si>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</si>
  <si>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</si>
  <si>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</si>
  <si>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</si>
  <si>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</si>
  <si>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</si>
  <si>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</si>
  <si>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</si>
  <si>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</si>
  <si>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</si>
  <si>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</si>
  <si>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</si>
  <si>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</si>
  <si>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</si>
  <si>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</si>
  <si>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</si>
  <si>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</si>
  <si>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</si>
  <si>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</si>
  <si>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</si>
  <si>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</si>
  <si>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</si>
  <si>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</si>
  <si>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</si>
  <si>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</si>
  <si>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</si>
  <si>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</si>
  <si>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</si>
  <si>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</si>
  <si>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</si>
  <si>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</si>
  <si>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</si>
  <si>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</si>
  <si>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</si>
  <si>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</si>
  <si>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</si>
  <si>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</si>
  <si>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</si>
  <si>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</si>
  <si>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</si>
  <si>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</si>
  <si>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</si>
  <si>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</si>
  <si>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</si>
  <si>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</si>
  <si>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</si>
  <si>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</si>
  <si>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</si>
  <si>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</si>
  <si>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</si>
  <si>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</si>
  <si>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</si>
  <si>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</si>
  <si>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</si>
  <si>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</si>
  <si>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</si>
  <si>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</si>
  <si>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</si>
  <si>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</si>
  <si>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</si>
  <si>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</si>
  <si>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</si>
  <si>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</si>
  <si>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</si>
  <si>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</si>
  <si>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</si>
  <si>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</si>
  <si>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</si>
  <si>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</si>
  <si>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</si>
  <si>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</si>
  <si>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</si>
  <si>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</si>
  <si>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</si>
  <si>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</si>
  <si>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</si>
  <si>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</si>
  <si>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</si>
  <si>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</si>
  <si>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</si>
  <si>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</si>
  <si>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</si>
  <si>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</si>
  <si>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</si>
  <si>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</si>
  <si>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</si>
  <si>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</si>
  <si>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</si>
  <si>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</si>
  <si>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</si>
  <si>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</si>
  <si>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</si>
  <si>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</si>
  <si>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</si>
  <si>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</si>
  <si>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</si>
  <si>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</si>
  <si>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</si>
  <si>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</si>
  <si>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</si>
  <si>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</si>
  <si>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</si>
  <si>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</si>
  <si>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</si>
  <si>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</si>
  <si>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</si>
  <si>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</si>
  <si>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</si>
  <si>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</si>
  <si>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</si>
  <si>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</si>
  <si>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</si>
  <si>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</si>
  <si>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</si>
  <si>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</si>
  <si>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</si>
  <si>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</si>
  <si>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</si>
  <si>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</si>
  <si>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</si>
  <si>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</si>
  <si>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</si>
  <si>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</si>
  <si>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</si>
  <si>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</si>
  <si>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</si>
  <si>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</si>
  <si>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</si>
  <si>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</si>
  <si>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</si>
  <si>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</si>
  <si>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</si>
  <si>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</si>
  <si>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</si>
  <si>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</si>
  <si>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</si>
  <si>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</si>
  <si>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</si>
  <si>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</si>
  <si>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</si>
  <si>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</si>
  <si>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</si>
  <si>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</si>
  <si>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</si>
  <si>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</si>
  <si>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</si>
  <si>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</si>
  <si>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</si>
  <si>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</si>
  <si>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</si>
  <si>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</si>
  <si>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</si>
  <si>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</si>
  <si>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</si>
  <si>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</si>
  <si>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</si>
  <si>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</si>
  <si>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</si>
  <si>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</si>
  <si>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</si>
  <si>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</si>
  <si>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</si>
  <si>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</si>
  <si>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</si>
  <si>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</si>
  <si>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</si>
  <si>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</si>
  <si>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</si>
  <si>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</si>
  <si>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</si>
  <si>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</si>
  <si>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</si>
  <si>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</si>
  <si>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</si>
  <si>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</si>
  <si>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</si>
  <si>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</si>
  <si>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</si>
  <si>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</si>
  <si>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</si>
  <si>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</si>
  <si>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</si>
  <si>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</si>
  <si>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</si>
  <si>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</si>
  <si>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</si>
  <si>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</si>
  <si>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</si>
  <si>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</si>
  <si>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</si>
  <si>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</si>
  <si>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</si>
  <si>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</si>
  <si>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</si>
  <si>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</si>
  <si>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</si>
  <si>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</si>
  <si>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</si>
  <si>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</si>
  <si>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</si>
  <si>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</si>
  <si>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</si>
  <si>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</si>
  <si>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</si>
  <si>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</si>
  <si>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</si>
  <si>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</si>
  <si>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</si>
  <si>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</si>
  <si>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</si>
  <si>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</si>
  <si>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</si>
  <si>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</si>
  <si>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</si>
  <si>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</si>
  <si>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</si>
  <si>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</si>
  <si>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</si>
  <si>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</si>
  <si>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</si>
  <si>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</si>
  <si>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</si>
  <si>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</si>
  <si>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</si>
  <si>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</si>
  <si>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</si>
  <si>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</si>
  <si>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</si>
  <si>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</si>
  <si>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</si>
  <si>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</si>
  <si>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</si>
  <si>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</si>
  <si>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</si>
  <si>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</si>
  <si>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</si>
  <si>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</si>
  <si>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</si>
  <si>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</si>
  <si>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</si>
  <si>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</si>
  <si>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</si>
  <si>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</si>
  <si>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</si>
  <si>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</si>
  <si>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</si>
  <si>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</si>
  <si>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</si>
  <si>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</si>
  <si>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</si>
  <si>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</si>
  <si>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</si>
  <si>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</si>
  <si>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</si>
  <si>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</si>
  <si>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</si>
  <si>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</si>
  <si>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</si>
  <si>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</si>
  <si>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</si>
  <si>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</si>
  <si>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</si>
  <si>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</si>
  <si>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</si>
  <si>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</si>
  <si>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</si>
  <si>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</si>
  <si>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</si>
  <si>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</si>
  <si>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</si>
  <si>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</si>
  <si>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</si>
  <si>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</si>
  <si>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</si>
  <si>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</si>
  <si>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</si>
  <si>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</si>
  <si>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</si>
  <si>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</si>
  <si>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</si>
  <si>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</si>
  <si>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</si>
  <si>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</si>
  <si>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</si>
  <si>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</si>
  <si>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</si>
  <si>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</si>
  <si>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</si>
  <si>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</si>
  <si>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</si>
  <si>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</si>
  <si>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</si>
  <si>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</si>
  <si>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</si>
  <si>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</si>
  <si>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</si>
  <si>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</si>
  <si>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</si>
  <si>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</si>
  <si>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</si>
  <si>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</si>
  <si>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</si>
  <si>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</si>
  <si>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</si>
  <si>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</si>
  <si>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</si>
  <si>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</si>
  <si>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</si>
  <si>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</si>
  <si>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</si>
  <si>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</si>
  <si>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</si>
  <si>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</si>
  <si>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</si>
  <si>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</si>
  <si>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</si>
  <si>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</si>
  <si>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</si>
  <si>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</si>
  <si>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</si>
  <si>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</si>
  <si>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</si>
  <si>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</si>
  <si>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</si>
  <si>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</si>
  <si>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</si>
  <si>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</si>
  <si>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</si>
  <si>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</si>
  <si>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</si>
  <si>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</si>
  <si>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</si>
  <si>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</si>
  <si>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</si>
  <si>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</si>
  <si>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</si>
  <si>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</si>
  <si>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</si>
  <si>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</si>
  <si>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</si>
  <si>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</si>
  <si>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</si>
  <si>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</si>
  <si>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</si>
  <si>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</si>
  <si>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</si>
  <si>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</si>
  <si>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</si>
  <si>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</si>
  <si>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</si>
  <si>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</si>
  <si>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</si>
  <si>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</si>
  <si>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</si>
  <si>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</si>
  <si>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</si>
  <si>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</si>
  <si>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</si>
  <si>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</si>
  <si>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</si>
  <si>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</si>
  <si>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</si>
  <si>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</si>
  <si>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</si>
  <si>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</si>
  <si>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</si>
  <si>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</si>
  <si>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</si>
  <si>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</si>
  <si>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</si>
  <si>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</si>
  <si>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</si>
  <si>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</si>
  <si>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</si>
  <si>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</si>
  <si>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</si>
  <si>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</si>
  <si>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</si>
  <si>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</si>
  <si>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</si>
  <si>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</si>
  <si>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</si>
  <si>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</si>
  <si>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</si>
  <si>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</si>
  <si>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</si>
  <si>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</si>
  <si>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</si>
  <si>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</si>
  <si>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</si>
  <si>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</si>
  <si>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</si>
  <si>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</si>
  <si>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</si>
  <si>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</si>
  <si>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</si>
  <si>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</si>
  <si>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</si>
  <si>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</si>
  <si>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</si>
  <si>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</si>
  <si>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</si>
  <si>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</si>
  <si>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</si>
  <si>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</si>
  <si>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</si>
  <si>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</si>
  <si>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</si>
  <si>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</si>
  <si>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</si>
  <si>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</si>
  <si>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</si>
  <si>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</si>
  <si>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</si>
  <si>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</si>
  <si>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</si>
  <si>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</si>
  <si>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</si>
  <si>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</si>
  <si>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</si>
  <si>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</si>
  <si>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</si>
  <si>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</si>
  <si>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</si>
  <si>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</si>
  <si>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</si>
  <si>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</si>
  <si>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</si>
  <si>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</si>
  <si>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</si>
  <si>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</si>
  <si>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</si>
  <si>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</si>
  <si>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</si>
  <si>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</si>
  <si>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</si>
  <si>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</si>
  <si>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</si>
  <si>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</si>
  <si>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</si>
  <si>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</si>
  <si>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</si>
  <si>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</si>
  <si>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</si>
  <si>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</si>
  <si>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</si>
  <si>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</si>
  <si>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</si>
  <si>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</si>
  <si>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</si>
  <si>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</si>
  <si>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</si>
  <si>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</si>
  <si>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</si>
  <si>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</si>
  <si>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</si>
  <si>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</si>
  <si>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</si>
  <si>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</si>
  <si>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</si>
  <si>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</si>
  <si>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</si>
  <si>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</si>
  <si>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</si>
  <si>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</si>
  <si>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</si>
  <si>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</si>
  <si>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</si>
  <si>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</si>
  <si>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</si>
  <si>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</si>
  <si>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</si>
  <si>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</si>
  <si>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</si>
  <si>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</si>
  <si>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</si>
  <si>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</si>
  <si>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</si>
  <si>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</si>
  <si>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</si>
  <si>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</si>
  <si>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</si>
  <si>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</si>
  <si>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</si>
  <si>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</si>
  <si>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</si>
  <si>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</si>
  <si>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</si>
  <si>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</si>
  <si>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</si>
  <si>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</si>
  <si>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</si>
  <si>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</si>
  <si>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</si>
  <si>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</si>
  <si>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</si>
  <si>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</si>
  <si>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</si>
  <si>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</si>
  <si>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</si>
  <si>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</si>
  <si>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</si>
  <si>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</si>
  <si>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</si>
  <si>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</si>
  <si>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</si>
  <si>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</si>
  <si>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</si>
  <si>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</si>
  <si>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</si>
  <si>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</si>
  <si>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</si>
  <si>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</si>
  <si>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</si>
  <si>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</si>
  <si>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</si>
  <si>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</si>
  <si>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</si>
  <si>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</si>
  <si>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</si>
  <si>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</si>
  <si>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</si>
  <si>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</si>
  <si>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</si>
  <si>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</si>
  <si>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</si>
  <si>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</si>
  <si>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</si>
  <si>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</si>
  <si>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</si>
  <si>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</si>
  <si>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</si>
  <si>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</si>
  <si>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</si>
  <si>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</si>
  <si>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</si>
  <si>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</si>
  <si>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</si>
  <si>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</si>
  <si>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</si>
  <si>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</si>
  <si>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</si>
  <si>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</si>
  <si>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</si>
  <si>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</si>
  <si>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</si>
  <si>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</si>
  <si>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</si>
  <si>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</si>
  <si>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</si>
  <si>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</si>
  <si>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</si>
  <si>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</si>
  <si>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</si>
  <si>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</si>
  <si>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</si>
  <si>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</si>
  <si>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</si>
  <si>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</si>
  <si>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</si>
  <si>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</si>
  <si>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</si>
  <si>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</si>
  <si>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</si>
  <si>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</si>
  <si>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</si>
  <si>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</si>
  <si>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</si>
  <si>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</si>
  <si>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</si>
  <si>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</si>
  <si>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</si>
  <si>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</si>
  <si>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</si>
  <si>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</si>
  <si>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</si>
  <si>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</si>
  <si>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</si>
  <si>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</si>
  <si>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</si>
  <si>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</si>
  <si>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</si>
  <si>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</si>
  <si>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</si>
  <si>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</si>
  <si>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</si>
  <si>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</si>
  <si>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</si>
  <si>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</si>
  <si>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</si>
  <si>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</si>
  <si>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</si>
  <si>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</si>
  <si>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</si>
  <si>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</si>
  <si>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</si>
  <si>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</si>
  <si>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</si>
  <si>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</si>
  <si>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</si>
  <si>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</si>
  <si>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</si>
  <si>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</si>
  <si>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</si>
  <si>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</si>
  <si>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</si>
  <si>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</si>
  <si>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</si>
  <si>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</si>
  <si>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</si>
  <si>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</si>
  <si>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</si>
  <si>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</si>
  <si>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</si>
  <si>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</si>
  <si>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</si>
  <si>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</si>
  <si>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</si>
  <si>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</si>
  <si>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</si>
  <si>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</si>
  <si>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</si>
  <si>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</si>
  <si>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</si>
  <si>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</si>
  <si>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</si>
  <si>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</si>
  <si>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</si>
  <si>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</si>
  <si>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</si>
  <si>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</si>
  <si>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</si>
  <si>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</si>
  <si>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</si>
  <si>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</si>
  <si>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</si>
  <si>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</si>
  <si>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</si>
  <si>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</si>
  <si>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</si>
  <si>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</si>
  <si>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</si>
  <si>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</si>
  <si>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</si>
  <si>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</si>
  <si>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</si>
  <si>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</si>
  <si>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</si>
  <si>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</si>
  <si>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</si>
  <si>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</si>
  <si>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</si>
  <si>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</si>
  <si>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</si>
  <si>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</si>
  <si>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</si>
  <si>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</si>
  <si>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</si>
  <si>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</si>
  <si>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</si>
  <si>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</si>
  <si>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</si>
  <si>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</si>
  <si>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</si>
  <si>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</si>
  <si>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</si>
  <si>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</si>
  <si>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</si>
  <si>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</si>
  <si>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</si>
  <si>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</si>
  <si>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</si>
  <si>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</si>
  <si>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</si>
  <si>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</si>
  <si>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</si>
  <si>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</si>
  <si>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</si>
  <si>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</si>
  <si>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</si>
  <si>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</si>
  <si>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</si>
  <si>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</si>
  <si>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</si>
  <si>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</si>
  <si>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</si>
  <si>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</si>
  <si>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</si>
  <si>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</si>
  <si>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</si>
  <si>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</si>
  <si>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</si>
  <si>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</si>
  <si>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</si>
  <si>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</si>
  <si>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</si>
  <si>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</si>
  <si>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</si>
  <si>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</si>
  <si>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</si>
  <si>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</si>
  <si>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</si>
  <si>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</si>
  <si>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</si>
  <si>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</si>
  <si>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</si>
  <si>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</si>
  <si>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</si>
  <si>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</si>
  <si>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</si>
  <si>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</si>
  <si>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</si>
  <si>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</si>
  <si>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</si>
  <si>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</si>
  <si>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</si>
  <si>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</si>
  <si>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</si>
  <si>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</si>
  <si>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</si>
  <si>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</si>
  <si>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</si>
  <si>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</si>
  <si>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</si>
  <si>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</si>
  <si>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</si>
  <si>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</si>
  <si>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</si>
  <si>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</si>
  <si>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</si>
  <si>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</si>
  <si>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</si>
  <si>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</si>
  <si>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</si>
  <si>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</si>
  <si>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</si>
  <si>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</si>
  <si>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</si>
  <si>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</si>
  <si>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</si>
  <si>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</si>
  <si>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</si>
  <si>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</si>
  <si>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</si>
  <si>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</si>
  <si>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</si>
  <si>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</si>
  <si>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</si>
  <si>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</si>
  <si>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</si>
  <si>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</si>
  <si>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</si>
  <si>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</si>
  <si>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</si>
  <si>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</si>
  <si>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</si>
  <si>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</si>
  <si>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</si>
  <si>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</si>
  <si>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</si>
  <si>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</si>
  <si>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</si>
  <si>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</si>
  <si>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</si>
  <si>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</si>
  <si>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</si>
  <si>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</si>
  <si>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</si>
  <si>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</si>
  <si>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</si>
  <si>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</si>
  <si>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</si>
  <si>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</si>
  <si>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</si>
  <si>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</si>
  <si>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</si>
  <si>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</si>
  <si>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</si>
  <si>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</si>
  <si>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</si>
  <si>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</si>
  <si>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</si>
  <si>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</si>
  <si>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</si>
  <si>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</si>
  <si>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</si>
  <si>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</si>
  <si>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</si>
  <si>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</si>
  <si>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</si>
  <si>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</si>
  <si>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</si>
  <si>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</si>
  <si>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</si>
  <si>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</si>
  <si>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</si>
  <si>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</si>
  <si>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</si>
  <si>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</si>
  <si>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</si>
  <si>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</si>
  <si>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</si>
  <si>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</si>
  <si>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</si>
  <si>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</si>
  <si>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</si>
  <si>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</si>
  <si>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</si>
  <si>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</si>
  <si>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</si>
  <si>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</si>
  <si>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</si>
  <si>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</si>
  <si>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</si>
  <si>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</si>
  <si>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</si>
  <si>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</si>
  <si>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</si>
  <si>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</si>
  <si>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</si>
  <si>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</si>
  <si>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</si>
  <si>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</si>
  <si>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</si>
  <si>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</si>
  <si>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</si>
  <si>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</si>
  <si>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</si>
  <si>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</si>
  <si>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</si>
  <si>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</si>
  <si>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</si>
  <si>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</si>
  <si>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</si>
  <si>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</si>
  <si>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</si>
  <si>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</si>
  <si>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</si>
  <si>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</si>
  <si>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</si>
  <si>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</si>
  <si>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</si>
  <si>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</si>
  <si>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</si>
  <si>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</si>
  <si>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</si>
  <si>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</si>
  <si>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</si>
  <si>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</si>
  <si>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</si>
  <si>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</si>
  <si>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</si>
  <si>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</si>
  <si>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</si>
  <si>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</si>
  <si>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</si>
  <si>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</si>
  <si>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</si>
  <si>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</si>
  <si>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</si>
  <si>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</si>
  <si>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</si>
  <si>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</si>
  <si>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</si>
  <si>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</si>
  <si>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</si>
  <si>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</si>
  <si>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</si>
  <si>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</si>
  <si>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</si>
  <si>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</si>
  <si>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</si>
  <si>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</si>
  <si>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</si>
  <si>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</si>
  <si>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</si>
  <si>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</si>
  <si>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</si>
  <si>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</si>
  <si>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</si>
  <si>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</si>
  <si>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</si>
  <si>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</si>
  <si>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</si>
  <si>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</si>
  <si>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</si>
  <si>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</si>
  <si>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</si>
  <si>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</si>
  <si>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</si>
  <si>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</si>
  <si>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</si>
  <si>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</si>
  <si>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</si>
  <si>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</si>
  <si>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</si>
  <si>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</si>
  <si>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</si>
  <si>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</si>
  <si>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</si>
  <si>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</si>
  <si>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</si>
  <si>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</si>
  <si>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</si>
  <si>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</si>
  <si>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</si>
  <si>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</si>
  <si>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</si>
  <si>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</si>
  <si>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</si>
  <si>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</si>
  <si>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</si>
  <si>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</si>
  <si>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</si>
  <si>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</si>
  <si>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</si>
  <si>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</si>
  <si>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</si>
  <si>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</si>
  <si>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</si>
  <si>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</si>
  <si>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</si>
  <si>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</si>
  <si>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</si>
  <si>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</si>
  <si>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</si>
  <si>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</si>
  <si>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</si>
  <si>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</si>
  <si>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</si>
  <si>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</si>
  <si>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</si>
  <si>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</si>
  <si>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</si>
  <si>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</si>
  <si>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</si>
  <si>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</si>
  <si>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</si>
  <si>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</si>
  <si>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</si>
  <si>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</si>
  <si>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</si>
  <si>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</si>
  <si>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</si>
  <si>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</si>
  <si>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</si>
  <si>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</si>
  <si>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</si>
  <si>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</si>
  <si>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</si>
  <si>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</si>
  <si>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</si>
  <si>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</si>
  <si>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</si>
  <si>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</si>
  <si>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</si>
  <si>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</si>
  <si>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</si>
  <si>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</si>
  <si>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</si>
  <si>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</si>
  <si>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</si>
  <si>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</si>
  <si>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</si>
  <si>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</si>
  <si>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</si>
  <si>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</si>
  <si>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</si>
  <si>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</si>
  <si>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</si>
  <si>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</si>
  <si>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</si>
  <si>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</si>
  <si>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</si>
  <si>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</si>
  <si>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</si>
  <si>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</si>
  <si>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</si>
  <si>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</si>
  <si>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</si>
  <si>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</si>
  <si>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</si>
  <si>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</si>
  <si>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</si>
  <si>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</si>
  <si>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</si>
  <si>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</si>
  <si>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</si>
  <si>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</si>
  <si>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</si>
  <si>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</si>
  <si>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</si>
  <si>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</si>
  <si>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</si>
  <si>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</si>
  <si>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</si>
  <si>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</si>
  <si>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</si>
  <si>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</si>
  <si>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</si>
  <si>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</si>
  <si>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</si>
  <si>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</si>
  <si>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</si>
  <si>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</si>
  <si>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</si>
  <si>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</si>
  <si>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</si>
  <si>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</si>
  <si>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</si>
  <si>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</si>
  <si>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</si>
  <si>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</si>
  <si>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</si>
  <si>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</si>
  <si>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</si>
  <si>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</si>
  <si>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</si>
  <si>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</si>
  <si>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</si>
  <si>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</si>
  <si>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</si>
  <si>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</si>
  <si>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</si>
  <si>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</si>
  <si>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</si>
  <si>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</si>
  <si>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</si>
  <si>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</si>
  <si>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</si>
  <si>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</si>
  <si>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</si>
  <si>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</si>
  <si>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</si>
  <si>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</si>
  <si>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</si>
  <si>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</si>
  <si>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</si>
  <si>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</si>
  <si>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</si>
  <si>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</si>
  <si>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</si>
  <si>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</si>
  <si>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</si>
  <si>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</si>
  <si>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</si>
  <si>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</si>
  <si>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</si>
  <si>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</si>
  <si>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</si>
  <si>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</si>
  <si>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</si>
  <si>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</si>
  <si>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</si>
  <si>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</si>
  <si>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</si>
  <si>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</si>
  <si>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</si>
  <si>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</si>
  <si>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</si>
  <si>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</si>
  <si>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</si>
  <si>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</si>
  <si>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</si>
  <si>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</si>
  <si>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</si>
  <si>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</si>
  <si>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</si>
  <si>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</si>
  <si>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</si>
  <si>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</si>
  <si>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</si>
  <si>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</si>
  <si>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</si>
  <si>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</si>
  <si>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</si>
  <si>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</si>
  <si>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</si>
  <si>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</si>
  <si>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</si>
  <si>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</si>
  <si>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</si>
  <si>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</si>
  <si>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</si>
  <si>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</si>
  <si>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</si>
  <si>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</si>
  <si>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</si>
  <si>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</si>
  <si>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</si>
  <si>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</si>
  <si>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</si>
  <si>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</si>
  <si>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</si>
  <si>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</si>
  <si>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</si>
  <si>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</si>
  <si>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</si>
  <si>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</si>
  <si>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</si>
  <si>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</si>
  <si>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</si>
  <si>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</si>
  <si>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</si>
  <si>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</si>
  <si>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</si>
  <si>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</si>
  <si>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</si>
  <si>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</si>
  <si>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</si>
  <si>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</si>
  <si>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</si>
  <si>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</si>
  <si>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</si>
  <si>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</si>
  <si>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</si>
  <si>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</si>
  <si>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</si>
  <si>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</si>
  <si>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</si>
  <si>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</si>
  <si>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</si>
  <si>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</si>
  <si>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</si>
  <si>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</si>
  <si>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</si>
  <si>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</si>
  <si>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</si>
  <si>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</si>
  <si>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</si>
  <si>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</si>
  <si>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</si>
  <si>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</si>
  <si>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</si>
  <si>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</si>
  <si>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</si>
  <si>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</si>
  <si>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</si>
  <si>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</si>
  <si>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</si>
  <si>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</si>
  <si>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</si>
  <si>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</si>
  <si>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</si>
  <si>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</si>
  <si>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</si>
  <si>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</si>
  <si>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</si>
  <si>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</si>
  <si>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</si>
  <si>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</si>
  <si>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</si>
  <si>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</si>
  <si>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</si>
  <si>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</si>
  <si>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</si>
  <si>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</si>
  <si>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</si>
  <si>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</si>
  <si>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</si>
  <si>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</si>
  <si>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</si>
  <si>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</si>
  <si>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</si>
  <si>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</si>
  <si>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</si>
  <si>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</si>
  <si>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</si>
  <si>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</si>
  <si>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</si>
  <si>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</si>
  <si>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</si>
  <si>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</si>
  <si>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</si>
  <si>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</si>
  <si>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</si>
  <si>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</si>
  <si>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</si>
  <si>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</si>
  <si>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</si>
  <si>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</si>
  <si>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</si>
  <si>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</si>
  <si>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</si>
  <si>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</si>
  <si>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</si>
  <si>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</si>
  <si>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</si>
  <si>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</si>
  <si>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</si>
  <si>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</si>
  <si>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</si>
  <si>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</si>
  <si>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</si>
  <si>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</si>
  <si>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</si>
  <si>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</si>
  <si>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</si>
  <si>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</si>
  <si>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</si>
  <si>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</si>
  <si>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</si>
  <si>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</si>
  <si>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</si>
  <si>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</si>
  <si>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</si>
  <si>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</si>
  <si>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</si>
  <si>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</si>
  <si>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</si>
  <si>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</si>
  <si>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</si>
  <si>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</si>
  <si>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</si>
  <si>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</si>
  <si>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</si>
  <si>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</si>
  <si>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</si>
  <si>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</si>
  <si>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</si>
  <si>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</si>
  <si>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</si>
  <si>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</si>
  <si>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</si>
  <si>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</si>
  <si>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</si>
  <si>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</si>
  <si>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</si>
  <si>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</si>
  <si>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</si>
  <si>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</si>
  <si>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</si>
  <si>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</si>
  <si>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</si>
  <si>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</si>
  <si>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</si>
  <si>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</si>
  <si>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</si>
  <si>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</si>
  <si>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</si>
  <si>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</si>
  <si>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</si>
  <si>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</si>
  <si>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</si>
  <si>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</si>
  <si>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</si>
  <si>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</si>
  <si>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</si>
  <si>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</si>
  <si>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</si>
  <si>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</si>
  <si>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</si>
  <si>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</si>
  <si>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</si>
  <si>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</si>
  <si>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</si>
  <si>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</si>
  <si>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</si>
  <si>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</si>
  <si>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</si>
  <si>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</si>
  <si>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</si>
  <si>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</si>
  <si>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</si>
  <si>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</si>
  <si>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</si>
  <si>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</si>
  <si>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</si>
  <si>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</si>
  <si>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</si>
  <si>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</si>
  <si>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</si>
  <si>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</si>
  <si>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</si>
  <si>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</si>
  <si>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</si>
  <si>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</si>
  <si>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</si>
  <si>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</si>
  <si>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</si>
  <si>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</si>
  <si>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</si>
  <si>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</si>
  <si>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</si>
  <si>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</si>
  <si>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</si>
  <si>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</si>
  <si>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</si>
  <si>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</si>
  <si>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</si>
  <si>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</si>
  <si>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</si>
  <si>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</si>
  <si>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</si>
  <si>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</si>
  <si>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</si>
  <si>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</si>
  <si>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</si>
  <si>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</si>
  <si>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</si>
  <si>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</si>
  <si>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</si>
  <si>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</si>
  <si>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</si>
  <si>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</si>
  <si>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</si>
  <si>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</si>
  <si>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</si>
  <si>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</si>
  <si>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</si>
  <si>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</si>
  <si>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</si>
  <si>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</si>
  <si>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</si>
  <si>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</si>
  <si>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</si>
  <si>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</si>
  <si>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</si>
  <si>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</si>
  <si>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</si>
  <si>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</si>
  <si>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</si>
  <si>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</si>
  <si>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</si>
  <si>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</si>
  <si>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</si>
  <si>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</si>
  <si>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</si>
  <si>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</si>
  <si>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</si>
  <si>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</si>
  <si>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</si>
  <si>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</si>
  <si>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</si>
  <si>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</si>
  <si>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</si>
  <si>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</si>
  <si>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</si>
  <si>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</si>
  <si>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</si>
  <si>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</si>
  <si>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</si>
  <si>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</si>
  <si>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</si>
  <si>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</si>
  <si>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</si>
  <si>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</si>
  <si>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</si>
  <si>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</si>
  <si>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</si>
  <si>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</si>
  <si>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</si>
  <si>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</si>
  <si>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</si>
  <si>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</si>
  <si>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</si>
  <si>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</si>
  <si>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</si>
  <si>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</si>
  <si>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</si>
  <si>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</si>
  <si>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</si>
  <si>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</si>
  <si>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</si>
  <si>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</si>
  <si>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</si>
  <si>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</si>
  <si>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</si>
  <si>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</si>
  <si>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</si>
  <si>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</si>
  <si>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</si>
  <si>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</si>
  <si>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</si>
  <si>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</si>
  <si>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</si>
  <si>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</si>
  <si>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</si>
  <si>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</si>
  <si>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</si>
  <si>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</si>
  <si>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</si>
  <si>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</si>
  <si>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</si>
  <si>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</si>
  <si>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</si>
  <si>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</si>
  <si>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</si>
  <si>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</si>
  <si>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</si>
  <si>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</si>
  <si>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</si>
  <si>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</si>
  <si>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</si>
  <si>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</si>
  <si>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</si>
  <si>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</si>
  <si>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</si>
  <si>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</si>
  <si>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</si>
  <si>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</si>
  <si>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</si>
  <si>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</si>
  <si>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</si>
  <si>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</si>
  <si>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</si>
  <si>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</si>
  <si>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</si>
  <si>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</si>
  <si>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</si>
  <si>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</si>
  <si>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</si>
  <si>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</si>
  <si>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</si>
  <si>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</si>
  <si>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</si>
  <si>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</si>
  <si>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</si>
  <si>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</si>
  <si>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</si>
  <si>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</si>
  <si>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</si>
  <si>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</si>
  <si>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</si>
  <si>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</si>
  <si>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</si>
  <si>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</si>
  <si>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</si>
  <si>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</si>
  <si>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</si>
  <si>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</si>
  <si>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</si>
  <si>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</si>
  <si>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</si>
  <si>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</si>
  <si>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</si>
  <si>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</si>
  <si>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</si>
  <si>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</si>
  <si>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</si>
  <si>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</si>
  <si>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</si>
  <si>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</si>
  <si>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</si>
  <si>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</si>
  <si>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</si>
  <si>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</si>
  <si>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</si>
  <si>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</si>
  <si>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</si>
  <si>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</si>
  <si>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</si>
  <si>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</si>
  <si>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</si>
  <si>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</si>
  <si>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</si>
  <si>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</si>
  <si>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</si>
  <si>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</si>
  <si>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</si>
  <si>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</si>
  <si>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</si>
  <si>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</si>
  <si>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</si>
  <si>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</si>
  <si>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</si>
  <si>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</si>
  <si>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</si>
  <si>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</si>
  <si>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</si>
  <si>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</si>
  <si>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</si>
  <si>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</si>
  <si>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</si>
  <si>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</si>
  <si>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</si>
  <si>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</si>
  <si>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</si>
  <si>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</si>
  <si>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</si>
  <si>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</si>
  <si>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</si>
  <si>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</si>
  <si>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</si>
  <si>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</si>
  <si>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</si>
  <si>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</si>
  <si>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</si>
  <si>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</si>
  <si>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</si>
  <si>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</si>
  <si>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</si>
  <si>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</si>
  <si>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</si>
  <si>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</si>
  <si>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</si>
  <si>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</si>
  <si>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</si>
  <si>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</si>
  <si>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</si>
  <si>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</si>
  <si>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</si>
  <si>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</si>
  <si>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</si>
  <si>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</si>
  <si>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</si>
  <si>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</si>
  <si>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</si>
  <si>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</si>
  <si>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</si>
  <si>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</si>
  <si>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</si>
  <si>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</si>
  <si>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</si>
  <si>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</si>
  <si>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</si>
  <si>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</si>
  <si>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</si>
  <si>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</si>
  <si>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</si>
  <si>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</si>
  <si>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</si>
  <si>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</si>
  <si>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</si>
  <si>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</si>
  <si>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</si>
  <si>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</si>
  <si>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</si>
  <si>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</si>
  <si>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</si>
  <si>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</si>
  <si>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</si>
  <si>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</si>
  <si>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</si>
  <si>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</si>
  <si>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</si>
  <si>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</si>
  <si>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</si>
  <si>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</si>
  <si>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</si>
  <si>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</si>
  <si>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</si>
  <si>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</si>
  <si>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</si>
  <si>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</si>
  <si>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</si>
  <si>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</si>
  <si>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</si>
  <si>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</si>
  <si>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</si>
  <si>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</si>
  <si>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</si>
  <si>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</si>
  <si>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</si>
  <si>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</si>
  <si>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</si>
  <si>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</si>
  <si>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</si>
  <si>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</si>
  <si>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</si>
  <si>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</si>
  <si>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</si>
  <si>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</si>
  <si>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</si>
  <si>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</si>
  <si>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</si>
  <si>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</si>
  <si>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</si>
  <si>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</si>
  <si>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</si>
  <si>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</si>
  <si>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</si>
  <si>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</si>
  <si>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</si>
  <si>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</si>
  <si>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</si>
  <si>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</si>
  <si>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</si>
  <si>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</si>
  <si>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</si>
  <si>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</si>
  <si>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</si>
  <si>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</si>
  <si>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</si>
  <si>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</si>
  <si>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</si>
  <si>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</si>
  <si>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</si>
  <si>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</si>
  <si>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</si>
  <si>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</si>
  <si>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</si>
  <si>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</si>
  <si>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</si>
  <si>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</si>
  <si>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</si>
  <si>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</si>
  <si>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</si>
  <si>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</si>
  <si>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</si>
  <si>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</si>
  <si>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</si>
  <si>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</si>
  <si>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</si>
  <si>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</si>
  <si>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</si>
  <si>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</si>
  <si>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</si>
  <si>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</si>
  <si>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</si>
  <si>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</si>
  <si>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</si>
  <si>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</si>
  <si>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</si>
  <si>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</si>
  <si>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</si>
  <si>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</si>
  <si>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</si>
  <si>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</si>
  <si>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</si>
  <si>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</si>
  <si>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</si>
  <si>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</si>
  <si>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</si>
  <si>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</si>
  <si>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</si>
  <si>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</si>
  <si>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</si>
  <si>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</si>
  <si>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</si>
  <si>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</si>
  <si>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</si>
  <si>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</si>
  <si>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</si>
  <si>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</si>
  <si>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</si>
  <si>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</si>
  <si>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</si>
  <si>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</si>
  <si>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</si>
  <si>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</si>
  <si>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</si>
  <si>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</si>
  <si>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</si>
  <si>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</si>
  <si>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</si>
  <si>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</si>
  <si>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</si>
  <si>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</si>
  <si>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</si>
  <si>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</si>
  <si>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</si>
  <si>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</si>
  <si>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</si>
  <si>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</si>
  <si>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</si>
  <si>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</si>
  <si>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</si>
  <si>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</si>
  <si>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</si>
  <si>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</si>
  <si>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</si>
  <si>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</si>
  <si>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</si>
  <si>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</si>
  <si>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</si>
  <si>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</si>
  <si>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</si>
  <si>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</si>
  <si>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</si>
  <si>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</si>
  <si>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</si>
  <si>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</si>
  <si>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</si>
  <si>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</si>
  <si>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</si>
  <si>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</si>
  <si>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</si>
  <si>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</si>
  <si>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</si>
  <si>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</si>
  <si>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</si>
  <si>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</si>
  <si>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</si>
  <si>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</si>
  <si>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</si>
  <si>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</si>
  <si>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</si>
  <si>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</si>
  <si>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</si>
  <si>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</si>
  <si>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</si>
  <si>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</si>
  <si>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</si>
  <si>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</si>
  <si>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</si>
  <si>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</si>
  <si>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</si>
  <si>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</si>
  <si>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</si>
  <si>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</si>
  <si>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</si>
  <si>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</si>
  <si>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</si>
  <si>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</si>
  <si>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</si>
  <si>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</si>
  <si>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</si>
  <si>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</si>
  <si>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</si>
  <si>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</si>
  <si>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</si>
  <si>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</si>
  <si>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</si>
  <si>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</si>
  <si>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</si>
  <si>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</si>
  <si>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</si>
  <si>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</si>
  <si>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</si>
  <si>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</si>
  <si>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</si>
  <si>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</si>
  <si>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</si>
  <si>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</si>
  <si>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</si>
  <si>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</si>
  <si>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</si>
  <si>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</si>
  <si>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</si>
  <si>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</si>
  <si>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</si>
  <si>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</si>
  <si>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</si>
  <si>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</si>
  <si>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</si>
  <si>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</si>
  <si>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</si>
  <si>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</si>
  <si>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</si>
  <si>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</si>
  <si>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</si>
  <si>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</si>
  <si>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</si>
  <si>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</si>
  <si>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</si>
  <si>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</si>
  <si>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</si>
  <si>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</si>
  <si>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</si>
  <si>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</si>
  <si>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</si>
  <si>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</si>
  <si>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</si>
  <si>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</si>
  <si>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</si>
  <si>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</si>
  <si>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</si>
  <si>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</si>
  <si>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</si>
  <si>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</si>
  <si>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</si>
  <si>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</si>
  <si>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</si>
  <si>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</si>
  <si>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</si>
  <si>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</si>
  <si>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</si>
  <si>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</si>
  <si>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</si>
  <si>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</si>
  <si>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</si>
  <si>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</si>
  <si>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</si>
  <si>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</si>
  <si>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</si>
  <si>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</si>
  <si>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</si>
  <si>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</si>
  <si>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</si>
  <si>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</si>
  <si>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</si>
  <si>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</si>
  <si>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</si>
  <si>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</si>
  <si>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</si>
  <si>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</si>
  <si>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</si>
  <si>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</si>
  <si>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</si>
  <si>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</si>
  <si>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</si>
  <si>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</si>
  <si>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</si>
  <si>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</si>
  <si>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</si>
  <si>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</si>
  <si>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</si>
  <si>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</si>
  <si>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</si>
  <si>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</si>
  <si>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</si>
  <si>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</si>
  <si>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</si>
  <si>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</si>
  <si>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</si>
  <si>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</si>
  <si>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</si>
  <si>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</si>
  <si>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</si>
  <si>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</si>
  <si>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</si>
  <si>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</si>
  <si>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</si>
  <si>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</si>
  <si>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</si>
  <si>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</si>
  <si>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</si>
  <si>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</si>
  <si>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</si>
  <si>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</si>
  <si>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</si>
  <si>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</si>
  <si>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</si>
  <si>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</si>
  <si>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</si>
  <si>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</si>
  <si>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</si>
  <si>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</si>
  <si>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</si>
  <si>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</si>
  <si>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</si>
  <si>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</si>
  <si>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</si>
  <si>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</si>
  <si>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</si>
  <si>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</si>
  <si>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</si>
  <si>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</si>
  <si>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</si>
  <si>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</si>
  <si>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</si>
  <si>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</si>
  <si>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</si>
  <si>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</si>
  <si>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</si>
  <si>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</si>
  <si>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</si>
  <si>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</si>
  <si>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</si>
  <si>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</si>
  <si>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</si>
  <si>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</si>
  <si>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</si>
  <si>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</si>
  <si>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</si>
  <si>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</si>
  <si>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</si>
  <si>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</si>
  <si>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</si>
  <si>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</si>
  <si>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</si>
  <si>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</si>
  <si>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</si>
  <si>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</si>
  <si>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</si>
  <si>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</si>
  <si>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</si>
  <si>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</si>
  <si>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</si>
  <si>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</si>
  <si>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</si>
  <si>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</si>
  <si>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</si>
  <si>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</si>
  <si>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</si>
  <si>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</si>
  <si>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</si>
  <si>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</si>
  <si>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</si>
  <si>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</si>
  <si>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</si>
  <si>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</si>
  <si>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</si>
  <si>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</si>
  <si>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</si>
  <si>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</si>
  <si>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</si>
  <si>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</si>
  <si>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</si>
  <si>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</si>
  <si>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</si>
  <si>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</si>
  <si>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</si>
  <si>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</si>
  <si>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</si>
  <si>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</si>
  <si>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</si>
  <si>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</si>
  <si>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</si>
  <si>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</si>
  <si>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</si>
  <si>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</si>
  <si>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</si>
  <si>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</si>
  <si>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</si>
  <si>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</si>
  <si>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</si>
  <si>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</si>
  <si>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</si>
  <si>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</si>
  <si>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</si>
  <si>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</si>
  <si>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</si>
  <si>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</si>
  <si>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</si>
  <si>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</si>
  <si>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</si>
  <si>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</si>
  <si>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</si>
  <si>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</si>
  <si>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</si>
  <si>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</si>
  <si>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</si>
  <si>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</si>
  <si>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</si>
  <si>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</si>
  <si>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</si>
  <si>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</si>
  <si>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</si>
  <si>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</si>
  <si>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</si>
  <si>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</si>
  <si>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</si>
  <si>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</si>
  <si>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</si>
  <si>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</si>
  <si>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</si>
  <si>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</si>
  <si>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</si>
  <si>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</si>
  <si>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</si>
  <si>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</si>
  <si>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</si>
  <si>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</si>
  <si>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</si>
  <si>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</si>
  <si>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</si>
  <si>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</si>
  <si>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</si>
  <si>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</si>
  <si>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</si>
  <si>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</si>
  <si>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</si>
  <si>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</si>
  <si>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</si>
  <si>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</si>
  <si>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</si>
  <si>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</si>
  <si>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</si>
  <si>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</si>
  <si>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</si>
  <si>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</si>
  <si>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</si>
  <si>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</si>
  <si>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</si>
  <si>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</si>
  <si>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</si>
  <si>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</si>
  <si>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</si>
  <si>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</si>
  <si>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</si>
  <si>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</si>
  <si>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</si>
  <si>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</si>
  <si>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</si>
  <si>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</si>
  <si>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</si>
  <si>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</si>
  <si>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</si>
  <si>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</si>
  <si>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</si>
  <si>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</si>
  <si>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</si>
  <si>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</si>
  <si>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</si>
  <si>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</si>
  <si>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</si>
  <si>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</si>
  <si>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</si>
  <si>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</si>
  <si>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</si>
  <si>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</si>
  <si>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</si>
  <si>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</si>
  <si>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</si>
  <si>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</si>
  <si>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</si>
  <si>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</si>
  <si>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</si>
  <si>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</si>
  <si>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</si>
  <si>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</si>
  <si>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</si>
  <si>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</si>
  <si>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</si>
  <si>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</si>
  <si>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</si>
  <si>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</si>
  <si>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</si>
  <si>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</si>
  <si>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</si>
  <si>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</si>
  <si>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</si>
  <si>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</si>
  <si>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</si>
  <si>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</si>
  <si>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</si>
  <si>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</si>
  <si>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</si>
  <si>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</si>
  <si>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</si>
  <si>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</si>
  <si>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</si>
  <si>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</si>
  <si>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</si>
  <si>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</si>
  <si>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</si>
  <si>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</si>
  <si>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</si>
  <si>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</si>
  <si>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</si>
  <si>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</si>
  <si>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</si>
  <si>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</si>
  <si>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</si>
  <si>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</si>
  <si>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</si>
  <si>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</si>
  <si>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</si>
  <si>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</si>
  <si>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</si>
  <si>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</si>
  <si>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</si>
  <si>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</si>
  <si>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</si>
  <si>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</si>
  <si>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</si>
  <si>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</si>
  <si>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</si>
  <si>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</si>
  <si>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</si>
  <si>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</si>
  <si>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</si>
  <si>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</si>
  <si>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</si>
  <si>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</si>
  <si>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</si>
  <si>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</si>
  <si>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</si>
  <si>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</si>
  <si>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</si>
  <si>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</si>
  <si>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</si>
  <si>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</si>
  <si>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</si>
  <si>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</si>
  <si>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</si>
  <si>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</si>
  <si>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</si>
  <si>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</si>
  <si>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</si>
  <si>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</si>
  <si>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</si>
  <si>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</si>
  <si>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</si>
  <si>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</si>
  <si>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</si>
  <si>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</si>
  <si>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</si>
  <si>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</si>
  <si>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</si>
  <si>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</si>
  <si>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</si>
  <si>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</si>
  <si>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</si>
  <si>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</si>
  <si>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</si>
  <si>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</si>
  <si>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</si>
  <si>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</si>
  <si>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</si>
  <si>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</si>
  <si>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</si>
  <si>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</si>
  <si>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</si>
  <si>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</si>
  <si>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</si>
  <si>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</si>
  <si>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</si>
  <si>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</si>
  <si>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</si>
  <si>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</si>
  <si>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</si>
  <si>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</si>
  <si>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</si>
  <si>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</si>
  <si>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</si>
  <si>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</si>
  <si>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</si>
  <si>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</si>
  <si>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</si>
  <si>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</si>
  <si>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</si>
  <si>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</si>
  <si>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</si>
  <si>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</si>
  <si>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</si>
  <si>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</si>
  <si>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</si>
  <si>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</si>
  <si>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</si>
  <si>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</si>
  <si>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</si>
  <si>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</si>
  <si>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</si>
  <si>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</si>
  <si>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</si>
  <si>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</si>
  <si>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</si>
  <si>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</si>
  <si>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</si>
  <si>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</si>
  <si>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</si>
  <si>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</si>
  <si>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</si>
  <si>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</si>
  <si>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</si>
  <si>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</si>
  <si>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</si>
  <si>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</si>
  <si>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</si>
  <si>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</si>
  <si>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</si>
  <si>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</si>
  <si>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</si>
  <si>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</si>
  <si>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</si>
  <si>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</si>
  <si>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</si>
  <si>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</si>
  <si>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</si>
  <si>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</si>
  <si>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</si>
  <si>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</si>
  <si>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</si>
  <si>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</si>
  <si>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</si>
  <si>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</si>
  <si>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</si>
  <si>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</si>
  <si>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</si>
  <si>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</si>
  <si>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</si>
  <si>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</si>
  <si>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</si>
  <si>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</si>
  <si>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</si>
  <si>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</si>
  <si>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</si>
  <si>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</si>
  <si>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</si>
  <si>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</si>
  <si>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</si>
  <si>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</si>
  <si>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</si>
  <si>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</si>
  <si>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</si>
  <si>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</si>
  <si>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</si>
  <si>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</si>
  <si>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</si>
  <si>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</si>
  <si>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</si>
  <si>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</si>
  <si>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</si>
  <si>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</si>
  <si>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</si>
  <si>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</si>
  <si>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</si>
  <si>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</si>
  <si>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</si>
  <si>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</si>
  <si>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</si>
  <si>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</si>
  <si>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</si>
  <si>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</si>
  <si>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</si>
  <si>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</si>
  <si>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</si>
  <si>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</si>
  <si>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</si>
  <si>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</si>
  <si>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</si>
  <si>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</si>
  <si>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</si>
  <si>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</si>
  <si>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</si>
  <si>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</si>
  <si>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</si>
  <si>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</si>
  <si>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</si>
  <si>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</si>
  <si>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</si>
  <si>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</si>
  <si>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</si>
  <si>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</si>
  <si>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</si>
  <si>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</si>
  <si>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</si>
  <si>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</si>
  <si>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</si>
  <si>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</si>
  <si>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</si>
  <si>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</si>
  <si>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</si>
  <si>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</si>
  <si>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</si>
  <si>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</si>
  <si>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</si>
  <si>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</si>
  <si>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</si>
  <si>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</si>
  <si>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</si>
  <si>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</si>
  <si>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</si>
  <si>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</si>
  <si>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</si>
  <si>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</si>
  <si>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</si>
  <si>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</si>
  <si>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</si>
  <si>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</si>
  <si>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</si>
  <si>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</si>
  <si>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</si>
  <si>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</si>
  <si>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</si>
  <si>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</si>
  <si>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</si>
  <si>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</si>
  <si>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</si>
  <si>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</si>
  <si>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</si>
  <si>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</si>
  <si>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</si>
  <si>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</si>
  <si>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</si>
  <si>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</si>
  <si>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</si>
  <si>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</si>
  <si>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</si>
  <si>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</si>
  <si>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</si>
  <si>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</si>
  <si>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</si>
  <si>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</si>
  <si>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</si>
  <si>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</si>
  <si>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</si>
  <si>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</si>
  <si>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</si>
  <si>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</si>
  <si>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</si>
  <si>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</si>
  <si>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</si>
  <si>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</si>
  <si>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</si>
  <si>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</si>
  <si>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</si>
  <si>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</si>
  <si>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</si>
  <si>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</si>
  <si>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</si>
  <si>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</si>
  <si>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</si>
  <si>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</si>
  <si>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</si>
  <si>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</si>
  <si>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</si>
  <si>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</si>
  <si>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</si>
  <si>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</si>
  <si>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</si>
  <si>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</si>
  <si>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</si>
  <si>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</si>
  <si>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</si>
  <si>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</si>
  <si>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</si>
  <si>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</si>
  <si>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</si>
  <si>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</si>
  <si>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</si>
  <si>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</si>
  <si>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</si>
  <si>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</si>
  <si>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</si>
  <si>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</si>
  <si>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</si>
  <si>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</si>
  <si>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</si>
  <si>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</si>
  <si>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</si>
  <si>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</si>
  <si>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</si>
  <si>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</si>
  <si>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</si>
  <si>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</si>
  <si>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</si>
  <si>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</si>
  <si>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</si>
  <si>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</si>
  <si>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</si>
  <si>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</si>
  <si>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</si>
  <si>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</si>
  <si>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</si>
  <si>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</si>
  <si>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</si>
  <si>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</si>
  <si>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</si>
  <si>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</si>
  <si>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</si>
  <si>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</si>
  <si>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</si>
  <si>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</si>
  <si>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</si>
  <si>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</si>
  <si>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</si>
  <si>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</si>
  <si>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</si>
  <si>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</si>
  <si>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</si>
  <si>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</si>
  <si>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</si>
  <si>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</si>
  <si>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</si>
  <si>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</si>
  <si>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</si>
  <si>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</si>
  <si>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</si>
  <si>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</si>
  <si>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</si>
  <si>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</si>
  <si>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</si>
  <si>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</si>
  <si>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</si>
  <si>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</si>
  <si>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</si>
  <si>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</si>
  <si>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</si>
  <si>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</si>
  <si>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</si>
  <si>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</si>
  <si>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</si>
  <si>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</si>
  <si>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</si>
  <si>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</si>
  <si>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</si>
  <si>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</si>
  <si>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</si>
  <si>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</si>
  <si>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</si>
  <si>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</si>
  <si>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</si>
  <si>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</si>
  <si>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</si>
  <si>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</si>
  <si>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</si>
  <si>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</si>
  <si>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</si>
  <si>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</si>
  <si>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</si>
  <si>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</si>
  <si>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</si>
  <si>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</si>
  <si>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</si>
  <si>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</si>
  <si>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</si>
  <si>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</si>
  <si>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</si>
  <si>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</si>
  <si>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</si>
  <si>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</si>
  <si>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</si>
  <si>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</si>
  <si>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</si>
  <si>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</si>
  <si>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</si>
  <si>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</si>
  <si>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</si>
  <si>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</si>
  <si>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</si>
  <si>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</si>
  <si>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</si>
  <si>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</si>
  <si>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</si>
  <si>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</si>
  <si>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</si>
  <si>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</si>
  <si>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</si>
  <si>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</si>
  <si>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</si>
  <si>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</si>
  <si>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</si>
  <si>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</si>
  <si>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</si>
  <si>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</si>
  <si>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</si>
  <si>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</si>
  <si>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</si>
  <si>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</si>
  <si>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</si>
  <si>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</si>
  <si>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</si>
  <si>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</si>
  <si>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</si>
  <si>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</si>
  <si>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</si>
  <si>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</si>
  <si>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</si>
  <si>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</si>
  <si>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</si>
  <si>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</si>
  <si>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</si>
  <si>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</si>
  <si>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</si>
  <si>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</si>
  <si>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</si>
  <si>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</si>
  <si>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</si>
  <si>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</si>
  <si>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</si>
  <si>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</si>
  <si>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</si>
  <si>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</si>
  <si>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</si>
  <si>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</si>
  <si>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</si>
  <si>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</si>
  <si>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</si>
  <si>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</si>
  <si>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</si>
  <si>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</si>
  <si>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</si>
  <si>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</si>
  <si>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</si>
  <si>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</si>
  <si>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</si>
  <si>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</si>
  <si>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</si>
  <si>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</si>
  <si>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</si>
  <si>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</si>
  <si>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</si>
  <si>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</si>
  <si>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</si>
  <si>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</si>
  <si>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</si>
  <si>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</si>
  <si>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</si>
  <si>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</si>
  <si>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</si>
  <si>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</si>
  <si>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</si>
  <si>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</si>
  <si>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</si>
  <si>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</si>
  <si>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</si>
  <si>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</si>
  <si>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</si>
  <si>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</si>
  <si>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</si>
  <si>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</si>
  <si>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</si>
  <si>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</si>
  <si>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</si>
  <si>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</si>
  <si>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</si>
  <si>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</si>
  <si>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</si>
  <si>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</si>
  <si>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</si>
  <si>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</si>
  <si>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</si>
  <si>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</si>
  <si>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</si>
  <si>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</si>
  <si>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</si>
  <si>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</si>
  <si>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</si>
  <si>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</si>
  <si>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</si>
  <si>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</si>
  <si>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</si>
  <si>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</si>
  <si>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</si>
  <si>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</si>
  <si>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</si>
  <si>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</si>
  <si>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</si>
  <si>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</si>
  <si>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</si>
  <si>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</si>
  <si>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</si>
  <si>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</si>
  <si>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</si>
  <si>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</si>
  <si>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</si>
  <si>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</si>
  <si>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</si>
  <si>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</si>
  <si>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</si>
  <si>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</si>
  <si>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</si>
  <si>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</si>
  <si>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</si>
  <si>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</si>
  <si>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</si>
  <si>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</si>
  <si>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</si>
  <si>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</si>
  <si>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</si>
  <si>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</si>
  <si>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</si>
  <si>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</si>
  <si>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</si>
  <si>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</si>
  <si>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</si>
  <si>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</si>
  <si>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</si>
  <si>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</si>
  <si>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</si>
  <si>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</si>
  <si>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</si>
  <si>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</si>
  <si>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</si>
  <si>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</si>
  <si>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</si>
  <si>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</si>
  <si>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</si>
  <si>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</si>
  <si>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</si>
  <si>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</si>
  <si>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</si>
  <si>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</si>
  <si>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</si>
  <si>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</si>
  <si>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</si>
  <si>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</si>
  <si>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</si>
  <si>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</si>
  <si>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</si>
  <si>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</si>
  <si>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</si>
  <si>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</si>
  <si>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</si>
  <si>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</si>
  <si>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</si>
  <si>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</si>
  <si>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</si>
  <si>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</si>
  <si>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</si>
  <si>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</si>
  <si>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</si>
  <si>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</si>
  <si>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</si>
  <si>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</si>
  <si>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</si>
  <si>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</si>
  <si>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</si>
  <si>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</si>
  <si>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</si>
  <si>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</si>
  <si>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</si>
  <si>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</si>
  <si>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</si>
  <si>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</si>
  <si>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</si>
  <si>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</si>
  <si>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</si>
  <si>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</si>
  <si>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</si>
  <si>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</si>
  <si>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</si>
  <si>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</si>
  <si>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</si>
  <si>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</si>
  <si>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</si>
  <si>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</si>
  <si>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</si>
  <si>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</si>
  <si>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</si>
  <si>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</si>
  <si>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</si>
  <si>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</si>
  <si>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</si>
  <si>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</si>
  <si>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</si>
  <si>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</si>
  <si>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</si>
  <si>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</si>
  <si>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</si>
  <si>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</si>
  <si>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</si>
  <si>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</si>
  <si>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</si>
  <si>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</si>
  <si>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</si>
  <si>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</si>
  <si>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</si>
  <si>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</si>
  <si>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</si>
  <si>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</si>
  <si>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</si>
  <si>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</si>
  <si>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</si>
  <si>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</si>
  <si>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</si>
  <si>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</si>
  <si>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</si>
  <si>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</si>
  <si>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</si>
  <si>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</si>
  <si>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</si>
  <si>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</si>
  <si>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</si>
  <si>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</si>
  <si>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</si>
  <si>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</si>
  <si>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</si>
  <si>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</si>
  <si>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</si>
  <si>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</si>
  <si>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</si>
  <si>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</si>
  <si>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</si>
  <si>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</si>
  <si>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</si>
  <si>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</si>
  <si>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</si>
  <si>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</si>
  <si>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</si>
  <si>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</si>
  <si>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</si>
  <si>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</si>
  <si>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</si>
  <si>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</si>
  <si>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</si>
  <si>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</si>
  <si>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</si>
  <si>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</si>
  <si>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</si>
  <si>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</si>
  <si>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</si>
  <si>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</si>
  <si>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</si>
  <si>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</si>
  <si>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</si>
  <si>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</si>
  <si>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</si>
  <si>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</si>
  <si>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</si>
  <si>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</si>
  <si>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</si>
  <si>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</si>
  <si>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</si>
  <si>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</si>
  <si>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</si>
  <si>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</si>
  <si>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</si>
  <si>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</si>
  <si>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</si>
  <si>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</si>
  <si>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</si>
  <si>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</si>
  <si>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</si>
  <si>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</si>
  <si>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</si>
  <si>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</si>
  <si>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</si>
  <si>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</si>
  <si>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</si>
  <si>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</si>
  <si>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</si>
  <si>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</si>
  <si>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</si>
  <si>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</si>
  <si>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</si>
  <si>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</si>
  <si>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</si>
  <si>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</si>
  <si>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</si>
  <si>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</si>
  <si>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</si>
  <si>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</si>
  <si>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</si>
  <si>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</si>
  <si>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</si>
  <si>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</si>
  <si>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</si>
  <si>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</si>
  <si>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</si>
  <si>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</si>
  <si>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</si>
  <si>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</si>
  <si>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</si>
  <si>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</si>
  <si>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</si>
  <si>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</si>
  <si>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</si>
  <si>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</si>
  <si>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</si>
  <si>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</si>
  <si>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</si>
  <si>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</si>
  <si>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</si>
  <si>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</si>
  <si>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</si>
  <si>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</si>
  <si>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</si>
  <si>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</si>
  <si>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</si>
  <si>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</si>
  <si>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</si>
  <si>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</si>
  <si>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</si>
  <si>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</si>
  <si>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</si>
  <si>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</si>
  <si>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</si>
  <si>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</si>
  <si>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</si>
  <si>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</si>
  <si>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</si>
  <si>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</si>
  <si>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</si>
  <si>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</si>
  <si>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</si>
  <si>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</si>
  <si>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</si>
  <si>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</si>
  <si>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</si>
  <si>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</si>
  <si>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</si>
  <si>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</si>
  <si>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</si>
  <si>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</si>
  <si>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</si>
  <si>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</si>
  <si>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</si>
  <si>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</si>
  <si>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</si>
  <si>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</si>
  <si>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</si>
  <si>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</si>
  <si>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</si>
  <si>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</si>
  <si>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</si>
  <si>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</si>
  <si>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</si>
  <si>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</si>
  <si>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</si>
  <si>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</si>
  <si>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</si>
  <si>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</si>
  <si>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</si>
  <si>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</si>
  <si>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</si>
  <si>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</si>
  <si>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</si>
  <si>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</si>
  <si>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</si>
  <si>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</si>
  <si>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</si>
  <si>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</si>
  <si>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</si>
  <si>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</si>
  <si>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</si>
  <si>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</si>
  <si>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</si>
  <si>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</si>
  <si>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</si>
  <si>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</si>
  <si>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</si>
  <si>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</si>
  <si>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</si>
  <si>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</si>
  <si>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</si>
  <si>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</si>
  <si>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</si>
  <si>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</si>
  <si>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</si>
  <si>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</si>
  <si>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</si>
  <si>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</si>
  <si>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</si>
  <si>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</si>
  <si>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</si>
  <si>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</si>
  <si>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</si>
  <si>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</si>
  <si>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</si>
  <si>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</si>
  <si>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</si>
  <si>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</si>
  <si>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</si>
  <si>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</si>
  <si>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</si>
  <si>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</si>
  <si>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</si>
  <si>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</si>
  <si>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</si>
  <si>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</si>
  <si>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</si>
  <si>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</si>
  <si>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</si>
  <si>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</si>
  <si>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</si>
  <si>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</si>
  <si>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</si>
  <si>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</si>
  <si>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</si>
  <si>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</si>
  <si>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</si>
  <si>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</si>
  <si>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</si>
  <si>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</si>
  <si>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</si>
  <si>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</si>
  <si>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</si>
  <si>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</si>
  <si>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</si>
  <si>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</si>
  <si>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</si>
  <si>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</si>
  <si>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</si>
  <si>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</si>
  <si>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</si>
  <si>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</si>
  <si>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</si>
  <si>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</si>
  <si>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</si>
  <si>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</si>
  <si>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</si>
  <si>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</si>
  <si>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</si>
  <si>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</si>
  <si>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</si>
  <si>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</si>
  <si>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</si>
  <si>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</si>
  <si>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</si>
  <si>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</si>
  <si>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</si>
  <si>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</si>
  <si>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</si>
  <si>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</si>
  <si>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</si>
  <si>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</si>
  <si>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</si>
  <si>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</si>
  <si>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</si>
  <si>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</si>
  <si>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</si>
  <si>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</si>
  <si>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</si>
  <si>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</si>
  <si>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</si>
  <si>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</si>
  <si>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</si>
  <si>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</si>
  <si>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</si>
  <si>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</si>
  <si>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</si>
  <si>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</si>
  <si>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</si>
  <si>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</si>
  <si>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</si>
  <si>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</si>
  <si>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</si>
  <si>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</si>
  <si>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</si>
  <si>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</si>
  <si>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</si>
  <si>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</si>
  <si>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</si>
  <si>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</si>
  <si>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</si>
  <si>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</si>
  <si>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</si>
  <si>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</si>
  <si>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</si>
  <si>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</si>
  <si>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</si>
  <si>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</si>
  <si>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</si>
  <si>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</si>
  <si>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</si>
  <si>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</si>
  <si>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</si>
  <si>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</si>
  <si>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</si>
  <si>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</si>
  <si>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</si>
  <si>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</si>
  <si>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</si>
  <si>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</si>
  <si>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</si>
  <si>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</si>
  <si>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</si>
  <si>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</si>
  <si>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</si>
  <si>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</si>
  <si>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</si>
  <si>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</si>
  <si>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</si>
  <si>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</si>
  <si>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</si>
  <si>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</si>
  <si>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</si>
  <si>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</si>
  <si>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</si>
  <si>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</si>
  <si>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</si>
  <si>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</si>
  <si>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</si>
  <si>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</si>
  <si>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</si>
  <si>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</si>
  <si>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</si>
  <si>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</si>
  <si>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</si>
  <si>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</si>
  <si>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</si>
  <si>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</si>
  <si>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</si>
  <si>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</si>
  <si>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</si>
  <si>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</si>
  <si>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</si>
  <si>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</si>
  <si>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</si>
  <si>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</si>
  <si>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</si>
  <si>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</si>
  <si>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</si>
  <si>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</si>
  <si>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</si>
  <si>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</si>
  <si>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</si>
  <si>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</si>
  <si>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</si>
  <si>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</si>
  <si>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</si>
  <si>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</si>
  <si>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</si>
  <si>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</si>
  <si>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</si>
  <si>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</si>
  <si>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</si>
  <si>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</si>
  <si>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</si>
  <si>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</si>
  <si>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</si>
  <si>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</si>
  <si>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</si>
  <si>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</si>
  <si>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</si>
  <si>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</si>
  <si>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</si>
  <si>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</si>
  <si>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</si>
  <si>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</si>
  <si>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</si>
  <si>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</si>
  <si>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</si>
  <si>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</si>
  <si>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</si>
  <si>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</si>
  <si>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</si>
  <si>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</si>
  <si>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</si>
  <si>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</si>
  <si>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</si>
  <si>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</si>
  <si>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</si>
  <si>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</si>
  <si>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</si>
  <si>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</si>
  <si>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</si>
  <si>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</si>
  <si>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</si>
  <si>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</si>
  <si>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</si>
  <si>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</si>
  <si>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</si>
  <si>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</si>
  <si>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</si>
  <si>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</si>
  <si>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</si>
  <si>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</si>
  <si>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</si>
  <si>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</si>
  <si>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</si>
  <si>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</si>
  <si>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</si>
  <si>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</si>
  <si>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</si>
  <si>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</si>
  <si>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</si>
  <si>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</si>
  <si>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</si>
  <si>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</si>
  <si>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</si>
  <si>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</si>
  <si>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</si>
  <si>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</si>
  <si>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</si>
  <si>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</si>
  <si>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</si>
  <si>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</si>
  <si>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</si>
  <si>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</si>
  <si>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</si>
  <si>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</si>
  <si>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</si>
  <si>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</si>
  <si>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</si>
  <si>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</si>
  <si>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</si>
  <si>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</si>
  <si>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</si>
  <si>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</si>
  <si>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</si>
  <si>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</si>
  <si>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</si>
  <si>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</si>
  <si>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</si>
  <si>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</si>
  <si>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</si>
  <si>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</si>
  <si>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</si>
  <si>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</si>
  <si>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</si>
  <si>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</si>
  <si>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</si>
  <si>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</si>
  <si>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</si>
  <si>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</si>
  <si>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</si>
  <si>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</si>
  <si>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</si>
  <si>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</si>
  <si>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</si>
  <si>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</si>
  <si>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</si>
  <si>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</si>
  <si>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</si>
  <si>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</si>
  <si>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</si>
  <si>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</si>
  <si>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</si>
  <si>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</si>
  <si>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</si>
  <si>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</si>
  <si>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</si>
  <si>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</si>
  <si>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</si>
  <si>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</si>
  <si>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</si>
  <si>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</si>
  <si>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</si>
  <si>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</si>
  <si>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</si>
  <si>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</si>
  <si>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</si>
  <si>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</si>
  <si>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</si>
  <si>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</si>
  <si>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</si>
  <si>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</si>
  <si>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</si>
  <si>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</si>
  <si>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</si>
  <si>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</si>
  <si>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</si>
  <si>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</si>
  <si>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</si>
  <si>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</si>
  <si>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</si>
  <si>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</si>
  <si>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</si>
  <si>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</si>
  <si>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</si>
  <si>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</si>
  <si>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</si>
  <si>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</si>
  <si>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</si>
  <si>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</si>
  <si>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</si>
  <si>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</si>
  <si>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</si>
  <si>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</si>
  <si>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</si>
  <si>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</si>
  <si>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</si>
  <si>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</si>
  <si>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</si>
  <si>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</si>
  <si>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</si>
  <si>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</si>
  <si>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</si>
  <si>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</si>
  <si>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</si>
  <si>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</si>
  <si>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</si>
  <si>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</si>
  <si>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</si>
  <si>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</si>
  <si>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</si>
  <si>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</si>
  <si>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</si>
  <si>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</si>
  <si>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</si>
  <si>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</si>
  <si>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</si>
  <si>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</si>
  <si>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</si>
  <si>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</si>
  <si>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</si>
  <si>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</si>
  <si>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</si>
  <si>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</si>
  <si>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</si>
  <si>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</si>
  <si>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</si>
  <si>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</si>
  <si>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</si>
  <si>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</si>
  <si>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</si>
  <si>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</si>
  <si>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</si>
  <si>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</si>
  <si>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</si>
  <si>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</si>
  <si>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</si>
  <si>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</si>
  <si>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</si>
  <si>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</si>
  <si>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</si>
  <si>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</si>
  <si>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</si>
  <si>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</si>
  <si>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</si>
  <si>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</si>
  <si>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</si>
  <si>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</si>
  <si>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</si>
  <si>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</si>
  <si>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</si>
  <si>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</si>
  <si>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</si>
  <si>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</si>
  <si>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</si>
  <si>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</si>
  <si>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</si>
  <si>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</si>
  <si>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</si>
  <si>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</si>
  <si>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</si>
  <si>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</si>
  <si>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</si>
  <si>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</si>
  <si>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</si>
  <si>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</si>
  <si>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</si>
  <si>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</si>
  <si>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</si>
  <si>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</si>
  <si>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</si>
  <si>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</si>
  <si>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</si>
  <si>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</si>
  <si>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</si>
  <si>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</si>
  <si>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</si>
  <si>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</si>
  <si>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</si>
  <si>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</si>
  <si>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</si>
  <si>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</si>
  <si>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</si>
  <si>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</si>
  <si>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</si>
  <si>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</si>
  <si>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</si>
  <si>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</si>
  <si>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</si>
  <si>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</si>
  <si>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</si>
  <si>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</si>
  <si>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</si>
  <si>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</si>
  <si>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</si>
  <si>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</si>
  <si>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</si>
  <si>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</si>
  <si>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</si>
  <si>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</si>
  <si>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</si>
  <si>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</si>
  <si>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</si>
  <si>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</si>
  <si>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</si>
  <si>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</si>
  <si>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</si>
  <si>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</si>
  <si>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</si>
  <si>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</si>
  <si>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</si>
  <si>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</si>
  <si>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</si>
  <si>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</si>
  <si>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</si>
  <si>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</si>
  <si>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</si>
  <si>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</si>
  <si>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</si>
  <si>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</si>
  <si>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</si>
  <si>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</si>
  <si>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</si>
  <si>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</si>
  <si>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</si>
  <si>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</si>
  <si>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</si>
  <si>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</si>
  <si>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</si>
  <si>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</si>
  <si>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</si>
  <si>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</si>
  <si>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</si>
  <si>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</si>
  <si>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</si>
  <si>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</si>
  <si>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</si>
  <si>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</si>
  <si>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</si>
  <si>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</si>
  <si>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</si>
  <si>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</si>
  <si>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</si>
  <si>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</si>
  <si>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</si>
  <si>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</si>
  <si>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</si>
  <si>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</si>
  <si>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</si>
  <si>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</si>
  <si>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</si>
  <si>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</si>
  <si>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</si>
  <si>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</si>
  <si>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</si>
  <si>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</si>
  <si>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</si>
  <si>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</si>
  <si>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</si>
  <si>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</si>
  <si>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</si>
  <si>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</si>
  <si>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</si>
  <si>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</si>
  <si>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</si>
  <si>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</si>
  <si>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</si>
  <si>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</si>
  <si>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</si>
  <si>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</si>
  <si>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</si>
  <si>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</si>
  <si>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</si>
  <si>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</si>
  <si>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</si>
  <si>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</si>
  <si>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</si>
  <si>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</si>
  <si>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</si>
  <si>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</si>
  <si>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</si>
  <si>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</si>
  <si>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</si>
  <si>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</si>
  <si>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</si>
  <si>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</si>
  <si>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</si>
  <si>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</si>
  <si>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</si>
  <si>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</si>
  <si>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</si>
  <si>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</si>
  <si>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</si>
  <si>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</si>
  <si>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</si>
  <si>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</si>
  <si>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</si>
  <si>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</si>
  <si>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</si>
  <si>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</si>
  <si>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</si>
  <si>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</si>
  <si>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</si>
  <si>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</si>
  <si>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</si>
  <si>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</si>
  <si>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</si>
  <si>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</si>
  <si>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</si>
  <si>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</si>
  <si>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</si>
  <si>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</si>
  <si>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</si>
  <si>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</si>
  <si>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</si>
  <si>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</si>
  <si>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</si>
  <si>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</si>
  <si>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</si>
  <si>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</si>
  <si>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</si>
  <si>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</si>
  <si>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</si>
  <si>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</si>
  <si>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</si>
  <si>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</si>
  <si>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</si>
  <si>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</si>
  <si>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</si>
  <si>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</si>
  <si>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</si>
  <si>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</si>
  <si>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</si>
  <si>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</si>
  <si>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</si>
  <si>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</si>
  <si>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</si>
  <si>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</si>
  <si>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</si>
  <si>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</si>
  <si>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</si>
  <si>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</si>
  <si>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</si>
  <si>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</si>
  <si>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</si>
  <si>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</si>
  <si>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</si>
  <si>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</si>
  <si>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</si>
  <si>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</si>
  <si>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</si>
  <si>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</si>
  <si>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</si>
  <si>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</si>
  <si>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</si>
  <si>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</si>
  <si>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</si>
  <si>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</si>
  <si>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</si>
  <si>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</si>
  <si>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</si>
  <si>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</si>
  <si>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</si>
  <si>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</si>
  <si>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</si>
  <si>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</si>
  <si>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</si>
  <si>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</si>
  <si>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</si>
  <si>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</si>
  <si>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</si>
  <si>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</si>
  <si>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</si>
  <si>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</si>
  <si>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</si>
  <si>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</si>
  <si>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</si>
  <si>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</si>
  <si>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</si>
  <si>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</si>
  <si>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</si>
  <si>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</si>
  <si>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</si>
  <si>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</si>
  <si>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</si>
  <si>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</si>
  <si>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</si>
  <si>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</si>
  <si>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</si>
  <si>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</si>
  <si>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</si>
  <si>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</si>
  <si>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</si>
  <si>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</si>
  <si>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</si>
  <si>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</si>
  <si>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</si>
  <si>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</si>
  <si>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</si>
  <si>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</si>
  <si>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</si>
  <si>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</si>
  <si>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</si>
  <si>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</si>
  <si>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</si>
  <si>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</si>
  <si>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</si>
  <si>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</si>
  <si>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</si>
  <si>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</si>
  <si>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</si>
  <si>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</si>
  <si>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</si>
  <si>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</si>
  <si>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</si>
  <si>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</si>
  <si>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</si>
  <si>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</si>
  <si>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</si>
  <si>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</si>
  <si>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</si>
  <si>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</si>
  <si>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</si>
  <si>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</si>
  <si>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</si>
  <si>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</si>
  <si>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</si>
  <si>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</si>
  <si>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</si>
  <si>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</si>
  <si>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</si>
  <si>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</si>
  <si>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</si>
  <si>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</si>
  <si>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</si>
  <si>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</si>
  <si>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</si>
  <si>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</si>
  <si>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</si>
  <si>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</si>
  <si>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</si>
  <si>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</si>
  <si>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</si>
  <si>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</si>
  <si>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</si>
  <si>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</si>
  <si>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</si>
  <si>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</si>
  <si>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</si>
  <si>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</si>
  <si>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</si>
  <si>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</si>
  <si>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</si>
  <si>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</si>
  <si>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</si>
  <si>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</si>
  <si>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</si>
  <si>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</si>
  <si>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</si>
  <si>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</si>
  <si>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</si>
  <si>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</si>
  <si>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</si>
  <si>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</si>
  <si>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</si>
  <si>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</si>
  <si>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</si>
  <si>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</si>
  <si>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</si>
  <si>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</si>
  <si>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</si>
  <si>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</si>
  <si>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</si>
  <si>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</si>
  <si>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</si>
  <si>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</si>
  <si>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</si>
  <si>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</si>
  <si>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</si>
  <si>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</si>
  <si>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</si>
  <si>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</si>
  <si>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</si>
  <si>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</si>
  <si>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</si>
  <si>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</si>
  <si>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</si>
  <si>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</si>
  <si>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</si>
  <si>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</si>
  <si>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</si>
  <si>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</si>
  <si>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</si>
  <si>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</si>
  <si>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</si>
  <si>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</si>
  <si>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</si>
  <si>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</si>
  <si>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</si>
  <si>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</si>
  <si>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</si>
  <si>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</si>
  <si>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</si>
  <si>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</si>
  <si>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</si>
  <si>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</si>
  <si>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</si>
  <si>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</si>
  <si>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</si>
  <si>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</si>
  <si>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</si>
  <si>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</si>
  <si>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</si>
  <si>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</si>
  <si>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</si>
  <si>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</si>
  <si>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</si>
  <si>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</si>
  <si>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</si>
  <si>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</si>
  <si>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</si>
  <si>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</si>
  <si>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</si>
  <si>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</si>
  <si>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</si>
  <si>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</si>
  <si>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</si>
  <si>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</si>
  <si>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</si>
  <si>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</si>
  <si>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</si>
  <si>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</si>
  <si>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</si>
  <si>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</si>
  <si>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</si>
  <si>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</si>
  <si>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</si>
  <si>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</si>
  <si>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</si>
  <si>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</si>
  <si>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</si>
  <si>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</si>
  <si>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</si>
  <si>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</si>
  <si>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</si>
  <si>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</si>
  <si>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</si>
  <si>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</si>
  <si>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</si>
  <si>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</si>
  <si>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</si>
  <si>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</si>
  <si>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</si>
  <si>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</si>
  <si>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</si>
  <si>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</si>
  <si>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</si>
  <si>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</si>
  <si>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</si>
  <si>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</si>
  <si>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</si>
  <si>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</si>
  <si>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</si>
  <si>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</si>
  <si>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</si>
  <si>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</si>
  <si>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</si>
  <si>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</si>
  <si>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</si>
  <si>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</si>
  <si>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</si>
  <si>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</si>
  <si>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</si>
  <si>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</si>
  <si>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</si>
  <si>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</si>
  <si>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</si>
  <si>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</si>
  <si>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</si>
  <si>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</si>
  <si>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</si>
  <si>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</si>
  <si>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</si>
  <si>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</si>
  <si>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</si>
  <si>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</si>
  <si>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</si>
  <si>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</si>
  <si>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</si>
  <si>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</si>
  <si>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</si>
  <si>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</si>
  <si>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</si>
  <si>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</si>
  <si>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</si>
  <si>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</si>
  <si>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</si>
  <si>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</si>
  <si>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</si>
  <si>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</si>
  <si>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</si>
  <si>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</si>
  <si>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</si>
  <si>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</si>
  <si>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</si>
  <si>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</si>
  <si>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</si>
  <si>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</si>
  <si>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</si>
  <si>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</si>
  <si>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</si>
  <si>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</si>
  <si>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</si>
  <si>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</si>
  <si>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</si>
  <si>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</si>
  <si>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</si>
  <si>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</si>
  <si>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</si>
  <si>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</si>
  <si>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</si>
  <si>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</si>
  <si>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</si>
  <si>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</si>
  <si>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</si>
  <si>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</si>
  <si>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</si>
  <si>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</si>
  <si>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</si>
  <si>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</si>
  <si>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</si>
  <si>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</si>
  <si>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</si>
  <si>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</si>
  <si>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</si>
  <si>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</si>
  <si>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</si>
  <si>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</si>
  <si>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</si>
  <si>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</si>
  <si>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</si>
  <si>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</si>
  <si>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</si>
  <si>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</si>
  <si>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</si>
  <si>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</si>
  <si>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</si>
  <si>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</si>
  <si>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</si>
  <si>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</si>
  <si>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</si>
  <si>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</si>
  <si>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</si>
  <si>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</si>
  <si>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</si>
  <si>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</si>
  <si>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</si>
  <si>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</si>
  <si>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</si>
  <si>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</si>
  <si>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</si>
  <si>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</si>
  <si>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</si>
  <si>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</si>
  <si>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</si>
  <si>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</si>
  <si>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</si>
  <si>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</si>
  <si>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</si>
  <si>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</si>
  <si>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</si>
  <si>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</si>
  <si>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</si>
  <si>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</si>
  <si>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</si>
  <si>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</si>
  <si>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</si>
  <si>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</si>
  <si>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</si>
  <si>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</si>
  <si>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</si>
  <si>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</si>
  <si>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</si>
  <si>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</si>
  <si>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</si>
  <si>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</si>
  <si>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</si>
  <si>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</si>
  <si>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</si>
  <si>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</si>
  <si>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</si>
  <si>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</si>
  <si>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</si>
  <si>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</si>
  <si>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</si>
  <si>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</si>
  <si>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</si>
  <si>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</si>
  <si>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</si>
  <si>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</si>
  <si>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</si>
  <si>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</si>
  <si>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</si>
  <si>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</si>
  <si>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</si>
  <si>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</si>
  <si>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</si>
  <si>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</si>
  <si>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</si>
  <si>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</si>
  <si>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</si>
  <si>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</si>
  <si>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</si>
  <si>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</si>
  <si>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</si>
  <si>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</si>
  <si>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</si>
  <si>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</si>
  <si>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</si>
  <si>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</si>
  <si>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</si>
  <si>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</si>
  <si>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</si>
  <si>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</si>
  <si>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</si>
  <si>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</si>
  <si>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</si>
  <si>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</si>
  <si>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</si>
  <si>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</si>
  <si>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</si>
  <si>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</si>
  <si>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</si>
  <si>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</si>
  <si>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</si>
  <si>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</si>
  <si>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</si>
  <si>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</si>
  <si>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</si>
  <si>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</si>
  <si>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</si>
  <si>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</si>
  <si>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</si>
  <si>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</si>
  <si>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</si>
  <si>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</si>
  <si>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</si>
  <si>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</si>
  <si>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</si>
  <si>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</si>
  <si>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</si>
  <si>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</si>
  <si>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</si>
  <si>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</si>
  <si>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</si>
  <si>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</si>
  <si>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</si>
  <si>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</si>
  <si>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</si>
  <si>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</si>
  <si>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</si>
  <si>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</si>
  <si>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</si>
  <si>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</si>
  <si>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</si>
  <si>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</si>
  <si>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</si>
  <si>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</si>
  <si>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</si>
  <si>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</si>
  <si>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</si>
  <si>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</si>
  <si>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</si>
  <si>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</si>
  <si>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</si>
  <si>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</si>
  <si>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</si>
  <si>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</si>
  <si>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</si>
  <si>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</si>
  <si>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</si>
  <si>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</si>
  <si>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</si>
  <si>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</si>
  <si>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</si>
  <si>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</si>
  <si>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</si>
  <si>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</si>
  <si>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</si>
  <si>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</si>
  <si>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</si>
  <si>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</si>
  <si>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</si>
  <si>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</si>
  <si>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</si>
  <si>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</si>
  <si>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</si>
  <si>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</si>
  <si>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</si>
  <si>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</si>
  <si>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</si>
  <si>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</si>
  <si>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</si>
  <si>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</si>
  <si>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</si>
  <si>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</si>
  <si>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</si>
  <si>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</si>
  <si>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</si>
  <si>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</si>
  <si>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</si>
  <si>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</si>
  <si>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</si>
  <si>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</si>
  <si>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</si>
  <si>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</si>
  <si>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</si>
  <si>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</si>
  <si>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</si>
  <si>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</si>
  <si>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</si>
  <si>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</si>
  <si>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</si>
  <si>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</si>
  <si>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</si>
  <si>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</si>
  <si>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</si>
  <si>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</si>
  <si>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</si>
  <si>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</si>
  <si>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</si>
  <si>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</si>
  <si>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</si>
  <si>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</si>
  <si>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</si>
  <si>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</si>
  <si>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</si>
  <si>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</si>
  <si>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</si>
  <si>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</si>
  <si>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</si>
  <si>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</si>
  <si>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</si>
  <si>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</si>
  <si>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</si>
  <si>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</si>
  <si>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</si>
  <si>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</si>
  <si>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</si>
  <si>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</si>
  <si>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</si>
  <si>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</si>
  <si>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</si>
  <si>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</si>
  <si>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</si>
  <si>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</si>
  <si>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</si>
  <si>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</si>
  <si>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</si>
  <si>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</si>
  <si>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</si>
  <si>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</si>
  <si>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</si>
  <si>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</si>
  <si>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</si>
  <si>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</si>
  <si>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</si>
  <si>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</si>
  <si>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</si>
  <si>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</si>
  <si>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</si>
  <si>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</si>
  <si>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</si>
  <si>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</si>
  <si>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</si>
  <si>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</si>
  <si>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</si>
  <si>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</si>
  <si>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</si>
  <si>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</si>
  <si>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</si>
  <si>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</si>
  <si>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</si>
  <si>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</si>
  <si>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</si>
  <si>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</si>
  <si>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</si>
  <si>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</si>
  <si>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</si>
  <si>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</si>
  <si>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</si>
  <si>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</si>
  <si>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</si>
  <si>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</si>
  <si>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</si>
  <si>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</si>
  <si>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</si>
  <si>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</si>
  <si>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</si>
  <si>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</si>
  <si>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</si>
  <si>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</si>
  <si>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</si>
  <si>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</si>
  <si>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</si>
  <si>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</si>
  <si>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</si>
  <si>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</si>
  <si>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</si>
  <si>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</si>
  <si>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</si>
  <si>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</si>
  <si>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</si>
  <si>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</si>
  <si>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</si>
  <si>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</si>
  <si>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</si>
  <si>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</si>
  <si>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</si>
  <si>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</si>
  <si>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</si>
  <si>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</si>
  <si>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</si>
  <si>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</si>
  <si>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</si>
  <si>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</si>
  <si>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</si>
  <si>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</si>
  <si>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</si>
  <si>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</si>
  <si>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</si>
  <si>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</si>
  <si>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</si>
  <si>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</si>
  <si>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</si>
  <si>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</si>
  <si>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</si>
  <si>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</si>
  <si>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</si>
  <si>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</si>
  <si>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</si>
  <si>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</si>
  <si>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</si>
  <si>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</si>
  <si>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</si>
  <si>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</si>
  <si>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</si>
  <si>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</si>
  <si>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</si>
  <si>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</si>
  <si>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</si>
  <si>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</si>
  <si>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</si>
  <si>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</si>
  <si>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</si>
  <si>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</si>
  <si>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</si>
  <si>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</si>
  <si>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</si>
  <si>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</si>
  <si>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</si>
  <si>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</si>
  <si>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</si>
  <si>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</si>
  <si>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</si>
  <si>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</si>
  <si>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</si>
  <si>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</si>
  <si>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</si>
  <si>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</si>
  <si>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</si>
  <si>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</si>
  <si>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</si>
  <si>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</si>
  <si>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</si>
  <si>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</si>
  <si>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</si>
  <si>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</si>
  <si>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</si>
  <si>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</si>
  <si>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</si>
  <si>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</si>
  <si>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</si>
  <si>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</si>
  <si>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</si>
  <si>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</si>
  <si>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</si>
  <si>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</si>
  <si>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</si>
  <si>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</si>
  <si>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</si>
  <si>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</si>
  <si>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</si>
  <si>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</si>
  <si>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</si>
  <si>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</si>
  <si>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</si>
  <si>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</si>
  <si>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</si>
  <si>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</si>
  <si>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</si>
  <si>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</si>
  <si>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</si>
  <si>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</si>
  <si>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</si>
  <si>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</si>
  <si>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</si>
  <si>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</si>
  <si>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</si>
  <si>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</si>
  <si>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</si>
  <si>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</si>
  <si>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</si>
  <si>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</si>
  <si>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</si>
  <si>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</si>
  <si>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</si>
  <si>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</si>
  <si>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</si>
  <si>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</si>
  <si>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</si>
  <si>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</si>
  <si>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</si>
  <si>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</si>
  <si>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</si>
  <si>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</si>
  <si>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</si>
  <si>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</si>
  <si>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</si>
  <si>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</si>
  <si>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</si>
  <si>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</si>
  <si>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</si>
  <si>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</si>
  <si>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</si>
  <si>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</si>
  <si>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</si>
  <si>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</si>
  <si>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</si>
  <si>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</si>
  <si>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</si>
  <si>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</si>
  <si>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</si>
  <si>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</si>
  <si>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</si>
  <si>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</si>
  <si>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</si>
  <si>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</si>
  <si>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</si>
  <si>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</si>
  <si>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</si>
  <si>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</si>
  <si>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</si>
  <si>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</si>
  <si>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</si>
  <si>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</si>
  <si>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</si>
  <si>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</si>
  <si>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</si>
  <si>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</si>
  <si>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</si>
  <si>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</si>
  <si>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</si>
  <si>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</si>
  <si>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</si>
  <si>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</si>
  <si>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</si>
  <si>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</si>
  <si>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</si>
  <si>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</si>
  <si>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</si>
  <si>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</si>
  <si>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</si>
  <si>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</si>
  <si>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</si>
  <si>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</si>
  <si>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</si>
  <si>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</si>
  <si>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</si>
  <si>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</si>
  <si>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</si>
  <si>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</si>
  <si>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</si>
  <si>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</si>
  <si>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</si>
  <si>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</si>
  <si>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</si>
  <si>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</si>
  <si>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</si>
  <si>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</si>
  <si>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</si>
  <si>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</si>
  <si>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</si>
  <si>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</si>
  <si>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</si>
  <si>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</si>
  <si>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</si>
  <si>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</si>
  <si>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</si>
  <si>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</si>
  <si>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</si>
  <si>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</si>
  <si>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</si>
  <si>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</si>
  <si>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</si>
  <si>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</si>
  <si>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</si>
  <si>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</si>
  <si>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</si>
  <si>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</si>
  <si>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</si>
  <si>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</si>
  <si>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</si>
  <si>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</si>
  <si>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</si>
  <si>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</si>
  <si>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</si>
  <si>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</si>
  <si>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</si>
  <si>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</si>
  <si>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</si>
  <si>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</si>
  <si>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</si>
  <si>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</si>
  <si>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</si>
  <si>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</si>
  <si>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</si>
  <si>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</si>
  <si>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</si>
  <si>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</si>
  <si>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</si>
  <si>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</si>
  <si>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</si>
  <si>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</si>
  <si>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</si>
  <si>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</si>
  <si>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</si>
  <si>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</si>
  <si>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</si>
  <si>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</si>
  <si>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</si>
  <si>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</si>
  <si>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</si>
  <si>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</si>
  <si>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</si>
  <si>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</si>
  <si>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</si>
  <si>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</si>
  <si>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</si>
  <si>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</si>
  <si>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</si>
  <si>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</si>
  <si>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</si>
  <si>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</si>
  <si>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</si>
  <si>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</si>
  <si>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</si>
  <si>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</si>
  <si>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</si>
  <si>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</si>
  <si>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</si>
  <si>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</si>
  <si>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</si>
  <si>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</si>
  <si>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</si>
  <si>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</si>
  <si>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</si>
  <si>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</si>
  <si>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</si>
  <si>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</si>
  <si>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</si>
  <si>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</si>
  <si>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</si>
  <si>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</si>
  <si>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</si>
  <si>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</si>
  <si>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</si>
  <si>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</si>
  <si>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</si>
  <si>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</si>
  <si>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</si>
  <si>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</si>
  <si>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</si>
  <si>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</si>
  <si>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</si>
  <si>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</si>
  <si>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</si>
  <si>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</si>
  <si>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</si>
  <si>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</si>
  <si>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</si>
  <si>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</si>
  <si>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</si>
  <si>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</si>
  <si>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</si>
  <si>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</si>
  <si>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</si>
  <si>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</si>
  <si>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</si>
  <si>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</si>
  <si>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</si>
  <si>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</si>
  <si>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</si>
  <si>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</si>
  <si>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</si>
  <si>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</si>
  <si>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</si>
  <si>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</si>
  <si>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</si>
  <si>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</si>
  <si>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</si>
  <si>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</si>
  <si>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</si>
  <si>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</si>
  <si>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</si>
  <si>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</si>
  <si>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</si>
  <si>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</si>
  <si>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</si>
  <si>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</si>
  <si>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</si>
  <si>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</si>
  <si>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</si>
  <si>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</si>
  <si>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</si>
  <si>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</si>
  <si>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</si>
  <si>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</si>
  <si>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</si>
  <si>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</si>
  <si>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</si>
  <si>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</si>
  <si>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</si>
  <si>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</si>
  <si>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</si>
  <si>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</si>
  <si>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</si>
  <si>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</si>
  <si>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</si>
  <si>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</si>
  <si>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</si>
  <si>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</si>
  <si>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</si>
  <si>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</si>
  <si>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</si>
  <si>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</si>
  <si>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</si>
  <si>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</si>
  <si>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</si>
  <si>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</si>
  <si>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</si>
  <si>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</si>
  <si>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</si>
  <si>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</si>
  <si>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</si>
  <si>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</si>
  <si>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</si>
  <si>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</si>
  <si>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</si>
  <si>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</si>
  <si>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</si>
  <si>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</si>
  <si>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</si>
  <si>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</si>
  <si>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</si>
  <si>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</si>
  <si>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</si>
  <si>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</si>
  <si>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</si>
  <si>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</si>
  <si>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</si>
  <si>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</si>
  <si>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</si>
  <si>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</si>
  <si>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</si>
  <si>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</si>
  <si>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</si>
  <si>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</si>
  <si>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</si>
  <si>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</si>
  <si>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</si>
  <si>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</si>
  <si>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</si>
  <si>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</si>
  <si>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</si>
  <si>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</si>
  <si>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</si>
  <si>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</si>
  <si>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</si>
  <si>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</si>
  <si>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</si>
  <si>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</si>
  <si>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</si>
  <si>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</si>
  <si>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</si>
  <si>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</si>
  <si>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</si>
  <si>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</si>
  <si>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</si>
  <si>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</si>
  <si>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</si>
  <si>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</si>
  <si>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</si>
  <si>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</si>
  <si>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</si>
  <si>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</si>
  <si>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</si>
  <si>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</si>
  <si>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</si>
  <si>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</si>
  <si>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</si>
  <si>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</si>
  <si>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</si>
  <si>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</si>
  <si>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</si>
  <si>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</si>
  <si>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</si>
  <si>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</si>
  <si>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</si>
  <si>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</si>
  <si>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</si>
  <si>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</si>
  <si>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</si>
  <si>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</si>
  <si>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</si>
  <si>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</si>
  <si>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</si>
  <si>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</si>
  <si>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</si>
  <si>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</si>
  <si>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</si>
  <si>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</si>
  <si>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</si>
  <si>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</si>
  <si>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</si>
  <si>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</si>
  <si>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</si>
  <si>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</si>
  <si>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</si>
  <si>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</si>
  <si>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</si>
  <si>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</si>
  <si>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</si>
  <si>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</si>
  <si>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</si>
  <si>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</si>
  <si>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</si>
  <si>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</si>
  <si>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</si>
  <si>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</si>
  <si>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</si>
  <si>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</si>
  <si>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</si>
  <si>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</si>
  <si>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</si>
  <si>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</si>
  <si>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</si>
  <si>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</si>
  <si>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</si>
  <si>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</si>
  <si>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</si>
  <si>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</si>
  <si>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</si>
  <si>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</si>
  <si>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</si>
  <si>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</si>
  <si>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</si>
  <si>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</si>
  <si>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</si>
  <si>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</si>
  <si>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</si>
  <si>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</si>
  <si>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</si>
  <si>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</si>
  <si>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</si>
  <si>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</si>
  <si>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</si>
  <si>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</si>
  <si>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</si>
  <si>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</si>
  <si>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</si>
  <si>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</si>
  <si>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</si>
  <si>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</si>
  <si>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</si>
  <si>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</si>
  <si>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</si>
  <si>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</si>
  <si>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</si>
  <si>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</si>
  <si>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</si>
  <si>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</si>
  <si>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</si>
  <si>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</si>
  <si>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</si>
  <si>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</si>
  <si>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</si>
  <si>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</si>
  <si>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</si>
  <si>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</si>
  <si>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</si>
  <si>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</si>
  <si>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</si>
  <si>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</si>
  <si>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</si>
  <si>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</si>
  <si>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</si>
  <si>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</si>
  <si>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</si>
  <si>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</si>
  <si>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</si>
  <si>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</si>
  <si>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</si>
  <si>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</si>
  <si>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</si>
  <si>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</si>
  <si>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</si>
  <si>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</si>
  <si>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</si>
  <si>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</si>
  <si>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</si>
  <si>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</si>
  <si>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</si>
  <si>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</si>
  <si>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</si>
  <si>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</si>
  <si>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</si>
  <si>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</si>
  <si>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</si>
  <si>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</si>
  <si>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</si>
  <si>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</si>
  <si>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</si>
  <si>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</si>
  <si>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</si>
  <si>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</si>
  <si>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</si>
  <si>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</si>
  <si>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</si>
  <si>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</si>
  <si>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</si>
  <si>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</si>
  <si>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</si>
  <si>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</si>
  <si>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</si>
  <si>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</si>
  <si>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</si>
  <si>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</si>
  <si>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</si>
  <si>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</si>
  <si>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</si>
  <si>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</si>
  <si>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</si>
  <si>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</si>
  <si>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</si>
  <si>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</si>
  <si>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</si>
  <si>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</si>
  <si>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</si>
  <si>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</si>
  <si>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</si>
  <si>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</si>
  <si>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</si>
  <si>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</si>
  <si>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</si>
  <si>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</si>
  <si>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</si>
  <si>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</si>
  <si>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</si>
  <si>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</si>
  <si>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</si>
  <si>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</si>
  <si>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</si>
  <si>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</si>
  <si>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</si>
  <si>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</si>
  <si>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</si>
  <si>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</si>
  <si>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</si>
  <si>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</si>
  <si>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</si>
  <si>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</si>
  <si>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</si>
  <si>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</si>
  <si>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</si>
  <si>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</si>
  <si>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</si>
  <si>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</si>
  <si>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</si>
  <si>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</si>
  <si>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</si>
  <si>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</si>
  <si>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</si>
  <si>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</si>
  <si>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</si>
  <si>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</si>
  <si>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</si>
  <si>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</si>
  <si>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</si>
  <si>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</si>
  <si>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</si>
  <si>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</si>
  <si>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</si>
  <si>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</si>
  <si>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</si>
  <si>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</si>
  <si>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</si>
  <si>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</si>
  <si>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</si>
  <si>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</si>
  <si>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</si>
  <si>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</si>
  <si>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</si>
  <si>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</si>
  <si>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</si>
  <si>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</si>
  <si>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</si>
  <si>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</si>
  <si>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</si>
  <si>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</si>
  <si>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</si>
  <si>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</si>
  <si>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</si>
  <si>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</si>
  <si>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</si>
  <si>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</si>
  <si>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</si>
  <si>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</si>
  <si>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</si>
  <si>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</si>
  <si>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</si>
  <si>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</si>
  <si>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</si>
  <si>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</si>
  <si>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</si>
  <si>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</si>
  <si>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</si>
  <si>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</si>
  <si>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</si>
  <si>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</si>
  <si>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</si>
  <si>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</si>
  <si>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</si>
  <si>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</si>
  <si>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</si>
  <si>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</si>
  <si>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</si>
  <si>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</si>
  <si>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</si>
  <si>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</si>
  <si>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</si>
  <si>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</si>
  <si>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</si>
  <si>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</si>
  <si>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</si>
  <si>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</si>
  <si>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</si>
  <si>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</si>
  <si>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</si>
  <si>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</si>
  <si>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</si>
  <si>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</si>
  <si>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</si>
  <si>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</si>
  <si>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</si>
  <si>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</si>
  <si>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</si>
  <si>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</si>
  <si>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</si>
  <si>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</si>
  <si>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</si>
  <si>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</si>
  <si>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</si>
  <si>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</si>
  <si>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</si>
  <si>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</si>
  <si>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</si>
  <si>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</si>
  <si>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</si>
  <si>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</si>
  <si>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</si>
  <si>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</si>
  <si>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</si>
  <si>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</si>
  <si>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</si>
  <si>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</si>
  <si>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</si>
  <si>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</si>
  <si>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</si>
  <si>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</si>
  <si>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</si>
  <si>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</si>
  <si>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</si>
  <si>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</si>
  <si>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</si>
  <si>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</si>
  <si>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</si>
  <si>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</si>
  <si>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</si>
  <si>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</si>
  <si>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</si>
  <si>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</si>
  <si>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</si>
  <si>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</si>
  <si>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</si>
  <si>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</si>
  <si>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</si>
  <si>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</si>
  <si>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</si>
  <si>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</si>
  <si>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</si>
  <si>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</si>
  <si>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</si>
  <si>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</si>
  <si>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</si>
  <si>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</si>
  <si>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</si>
  <si>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</si>
  <si>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</si>
  <si>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</si>
  <si>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</si>
  <si>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</si>
  <si>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</si>
  <si>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</si>
  <si>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</si>
  <si>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</si>
  <si>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</si>
  <si>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</si>
  <si>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</si>
  <si>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</si>
  <si>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</si>
  <si>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</si>
  <si>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</si>
  <si>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</si>
  <si>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</si>
  <si>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</si>
  <si>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</si>
  <si>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</si>
  <si>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</si>
  <si>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</si>
  <si>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</si>
  <si>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</si>
  <si>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</si>
  <si>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</si>
  <si>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</si>
  <si>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</si>
  <si>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</si>
  <si>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</si>
  <si>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</si>
  <si>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</si>
  <si>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</si>
  <si>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</si>
  <si>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</si>
  <si>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</si>
  <si>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</si>
  <si>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</si>
  <si>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</si>
  <si>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</si>
  <si>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</si>
  <si>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</si>
  <si>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</si>
  <si>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</si>
  <si>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</si>
  <si>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</si>
  <si>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</si>
  <si>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</si>
  <si>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</si>
  <si>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</si>
  <si>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</si>
  <si>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</si>
  <si>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</si>
  <si>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</si>
  <si>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</si>
  <si>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</si>
  <si>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</si>
  <si>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</si>
  <si>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</si>
  <si>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</si>
  <si>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</si>
  <si>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</si>
  <si>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</si>
  <si>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</si>
  <si>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</si>
  <si>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</si>
  <si>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</si>
  <si>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</si>
  <si>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</si>
  <si>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</si>
  <si>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</si>
  <si>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</si>
  <si>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</si>
  <si>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</si>
  <si>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</si>
  <si>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</si>
  <si>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</si>
  <si>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</si>
  <si>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</si>
  <si>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</si>
  <si>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</si>
  <si>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</si>
  <si>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</si>
  <si>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</si>
  <si>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</si>
  <si>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</si>
  <si>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</si>
  <si>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</si>
  <si>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</si>
  <si>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</si>
  <si>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</si>
  <si>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</si>
  <si>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</si>
  <si>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</si>
  <si>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</si>
  <si>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</si>
  <si>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</si>
  <si>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</si>
  <si>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</si>
  <si>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</si>
  <si>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</si>
  <si>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</si>
  <si>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</si>
  <si>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</si>
  <si>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</si>
  <si>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</si>
  <si>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</si>
  <si>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</si>
  <si>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</si>
  <si>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</si>
  <si>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</si>
  <si>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</si>
  <si>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</si>
  <si>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</si>
  <si>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</si>
  <si>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</si>
  <si>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</si>
  <si>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</si>
  <si>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</si>
  <si>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</si>
  <si>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</si>
  <si>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</si>
  <si>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</si>
  <si>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</si>
  <si>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</si>
  <si>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</si>
  <si>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</si>
  <si>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</si>
  <si>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</si>
  <si>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</si>
  <si>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</si>
  <si>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</si>
  <si>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</si>
  <si>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</si>
  <si>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</si>
  <si>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</si>
  <si>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</si>
  <si>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</si>
  <si>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</si>
  <si>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</si>
  <si>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</si>
  <si>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</si>
  <si>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</si>
  <si>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</si>
  <si>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</si>
  <si>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</si>
  <si>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</si>
  <si>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</si>
  <si>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</si>
  <si>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</si>
  <si>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</si>
  <si>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</si>
  <si>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</si>
  <si>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</si>
  <si>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</si>
  <si>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</si>
  <si>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</si>
  <si>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</si>
  <si>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</si>
  <si>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</si>
  <si>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</si>
  <si>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</si>
  <si>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</si>
  <si>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</si>
  <si>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</si>
  <si>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</si>
  <si>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</si>
  <si>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</si>
  <si>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</si>
  <si>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</si>
  <si>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</si>
  <si>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</si>
  <si>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</si>
  <si>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</si>
  <si>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</si>
  <si>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</si>
  <si>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</si>
  <si>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</si>
  <si>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</si>
  <si>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</si>
  <si>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</si>
  <si>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</si>
  <si>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</si>
  <si>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</si>
  <si>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</si>
  <si>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</si>
  <si>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</si>
  <si>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</si>
  <si>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</si>
  <si>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</si>
  <si>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</si>
  <si>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</si>
  <si>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</si>
  <si>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</si>
  <si>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</si>
  <si>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</si>
  <si>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</si>
  <si>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</si>
  <si>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</si>
  <si>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</si>
  <si>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</si>
  <si>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</si>
  <si>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</si>
  <si>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</si>
  <si>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</si>
  <si>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</si>
  <si>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</si>
  <si>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</si>
  <si>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</si>
  <si>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</si>
  <si>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</si>
  <si>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</si>
  <si>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</si>
  <si>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</si>
  <si>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</si>
  <si>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</si>
  <si>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</si>
  <si>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</si>
  <si>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</si>
  <si>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</si>
  <si>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</si>
  <si>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</si>
  <si>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</si>
  <si>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</si>
  <si>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</si>
  <si>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</si>
  <si>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</si>
  <si>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</si>
  <si>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</si>
  <si>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</si>
  <si>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</si>
  <si>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</si>
  <si>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</si>
  <si>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</si>
  <si>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</si>
  <si>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</si>
  <si>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</si>
  <si>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</si>
  <si>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</si>
  <si>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</si>
  <si>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</si>
  <si>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</si>
  <si>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</si>
  <si>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</si>
  <si>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</si>
  <si>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</si>
  <si>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</si>
  <si>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</si>
  <si>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</si>
  <si>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</si>
  <si>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</si>
  <si>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</si>
  <si>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</si>
  <si>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</si>
  <si>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</si>
  <si>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</si>
  <si>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</si>
  <si>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</si>
  <si>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</si>
  <si>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</si>
  <si>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</si>
  <si>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</si>
  <si>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</si>
  <si>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</si>
  <si>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</si>
  <si>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</si>
  <si>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</si>
  <si>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</si>
  <si>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</si>
  <si>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</si>
  <si>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</si>
  <si>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</si>
  <si>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</si>
  <si>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</si>
  <si>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</si>
  <si>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</si>
  <si>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</si>
  <si>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</si>
  <si>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</si>
  <si>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</si>
  <si>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</si>
  <si>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</si>
  <si>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</si>
  <si>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</si>
  <si>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</si>
  <si>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</si>
  <si>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</si>
  <si>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</si>
  <si>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</si>
  <si>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</si>
  <si>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</si>
  <si>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</si>
  <si>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</si>
  <si>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</si>
  <si>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</si>
  <si>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</si>
  <si>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</si>
  <si>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</si>
  <si>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</si>
  <si>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</si>
  <si>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</si>
  <si>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</si>
  <si>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</si>
  <si>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</si>
  <si>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</si>
  <si>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</si>
  <si>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</si>
  <si>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</si>
  <si>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</si>
  <si>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</si>
  <si>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</si>
  <si>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</si>
  <si>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</si>
  <si>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</si>
  <si>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</si>
  <si>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</si>
  <si>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</si>
  <si>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</si>
  <si>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</si>
  <si>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</si>
  <si>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</si>
  <si>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</si>
  <si>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</si>
  <si>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</si>
  <si>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</si>
  <si>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</si>
  <si>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</si>
  <si>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</si>
  <si>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</si>
  <si>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</si>
  <si>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</si>
  <si>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</si>
  <si>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</si>
  <si>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</si>
  <si>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</si>
  <si>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</si>
  <si>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</si>
  <si>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</si>
  <si>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</si>
  <si>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</si>
  <si>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</si>
  <si>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</si>
  <si>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</si>
  <si>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</si>
  <si>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</si>
  <si>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</si>
  <si>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</si>
  <si>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</si>
  <si>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</si>
  <si>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</si>
  <si>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</si>
  <si>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</si>
  <si>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</si>
  <si>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</si>
  <si>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</si>
  <si>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</si>
  <si>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</si>
  <si>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</si>
  <si>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</si>
  <si>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</si>
  <si>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</si>
  <si>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</si>
  <si>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</si>
  <si>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</si>
  <si>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</si>
  <si>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</si>
  <si>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</si>
  <si>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</si>
  <si>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</si>
  <si>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</si>
  <si>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</si>
  <si>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</si>
  <si>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</si>
  <si>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</si>
  <si>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</si>
  <si>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</si>
  <si>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</si>
  <si>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</si>
  <si>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</si>
  <si>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</si>
  <si>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</si>
  <si>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</si>
  <si>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</si>
  <si>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</si>
  <si>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</si>
  <si>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</si>
  <si>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</si>
  <si>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</si>
  <si>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</si>
  <si>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</si>
  <si>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</si>
  <si>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</si>
  <si>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</si>
  <si>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</si>
  <si>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</si>
  <si>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</si>
  <si>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</si>
  <si>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</si>
  <si>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</si>
  <si>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</si>
  <si>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</si>
  <si>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</si>
  <si>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</si>
  <si>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</si>
  <si>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</si>
  <si>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</si>
  <si>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</si>
  <si>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</si>
  <si>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</si>
  <si>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</si>
  <si>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</si>
  <si>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</si>
  <si>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</si>
  <si>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</si>
  <si>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</si>
  <si>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</si>
  <si>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</si>
  <si>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</si>
  <si>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</si>
  <si>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</si>
  <si>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</si>
  <si>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</si>
  <si>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</si>
  <si>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</si>
  <si>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</si>
  <si>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</si>
  <si>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</si>
  <si>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</si>
  <si>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</si>
  <si>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</si>
  <si>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</si>
  <si>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</si>
  <si>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</si>
  <si>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</si>
  <si>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</si>
  <si>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</si>
  <si>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</si>
  <si>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</si>
  <si>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</si>
  <si>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</si>
  <si>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</si>
  <si>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</si>
  <si>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</si>
  <si>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</si>
  <si>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</si>
  <si>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</si>
  <si>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</si>
  <si>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</si>
  <si>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</si>
  <si>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</si>
  <si>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</si>
  <si>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</si>
  <si>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</si>
  <si>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</si>
  <si>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</si>
  <si>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</si>
  <si>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</si>
  <si>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</si>
  <si>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</si>
  <si>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</si>
  <si>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</si>
  <si>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</si>
  <si>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</si>
  <si>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</si>
  <si>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</si>
  <si>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</si>
  <si>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</si>
  <si>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</si>
  <si>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</si>
  <si>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</si>
  <si>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</si>
  <si>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</si>
  <si>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</si>
  <si>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</si>
  <si>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</si>
  <si>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</si>
  <si>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</si>
  <si>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</si>
  <si>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</si>
  <si>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</si>
  <si>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</si>
  <si>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</si>
  <si>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</si>
  <si>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</si>
  <si>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</si>
  <si>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</si>
  <si>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</si>
  <si>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</si>
  <si>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</si>
  <si>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</si>
  <si>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</si>
  <si>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</si>
  <si>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</si>
  <si>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</si>
  <si>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</si>
  <si>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</si>
  <si>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</si>
  <si>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</si>
  <si>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</si>
  <si>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</si>
  <si>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</si>
  <si>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</si>
  <si>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</si>
  <si>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</si>
  <si>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</si>
  <si>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</si>
  <si>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</si>
  <si>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</si>
  <si>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</si>
  <si>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</si>
  <si>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</si>
  <si>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</si>
  <si>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</si>
  <si>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</si>
  <si>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</si>
  <si>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</si>
  <si>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</si>
  <si>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</si>
  <si>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</si>
  <si>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</si>
  <si>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</si>
  <si>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</si>
  <si>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</si>
  <si>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</si>
  <si>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</si>
  <si>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</si>
  <si>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</si>
  <si>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</si>
  <si>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</si>
  <si>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</si>
  <si>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</si>
  <si>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</si>
  <si>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</si>
  <si>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</si>
  <si>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</si>
  <si>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</si>
  <si>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</si>
  <si>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</si>
  <si>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</si>
  <si>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</si>
  <si>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</si>
  <si>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</si>
  <si>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</si>
  <si>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</si>
  <si>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</si>
  <si>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</si>
  <si>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</si>
  <si>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</si>
  <si>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</si>
  <si>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</si>
  <si>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</si>
  <si>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</si>
  <si>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</si>
  <si>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</si>
  <si>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</si>
  <si>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</si>
  <si>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</si>
  <si>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</si>
  <si>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</si>
  <si>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</si>
  <si>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</si>
  <si>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</si>
  <si>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</si>
  <si>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</si>
  <si>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</si>
  <si>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</si>
  <si>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</si>
  <si>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</si>
  <si>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</si>
  <si>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</si>
  <si>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</si>
  <si>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</si>
  <si>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</si>
  <si>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</si>
  <si>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</si>
  <si>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</si>
  <si>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</si>
  <si>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</si>
  <si>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</si>
  <si>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</si>
  <si>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</si>
  <si>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</si>
  <si>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</si>
  <si>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</si>
  <si>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</si>
  <si>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</si>
  <si>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</si>
  <si>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</si>
  <si>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</si>
  <si>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</si>
  <si>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</si>
  <si>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</si>
  <si>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</si>
  <si>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</si>
  <si>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</si>
  <si>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</si>
  <si>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</si>
  <si>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</si>
  <si>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</si>
  <si>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</si>
  <si>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</si>
  <si>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</si>
  <si>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</si>
  <si>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</si>
  <si>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</si>
  <si>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</si>
  <si>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</si>
  <si>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</si>
  <si>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</si>
  <si>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</si>
  <si>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</si>
  <si>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</si>
  <si>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</si>
  <si>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</si>
  <si>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</si>
  <si>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</si>
  <si>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</si>
  <si>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</si>
  <si>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</si>
  <si>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</si>
  <si>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</si>
  <si>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</si>
  <si>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</si>
  <si>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</si>
  <si>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</si>
  <si>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</si>
  <si>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</si>
  <si>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</si>
  <si>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</si>
  <si>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</si>
  <si>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</si>
  <si>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</si>
  <si>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</si>
  <si>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</si>
  <si>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</si>
  <si>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</si>
  <si>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</si>
  <si>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</si>
  <si>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</si>
  <si>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</si>
  <si>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</si>
  <si>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</si>
  <si>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</si>
  <si>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</si>
  <si>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</si>
  <si>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</si>
  <si>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</si>
  <si>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</si>
  <si>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</si>
  <si>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</si>
  <si>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</si>
  <si>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</si>
  <si>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</si>
  <si>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</si>
  <si>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</si>
  <si>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</si>
  <si>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</si>
  <si>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</si>
  <si>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</si>
  <si>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</si>
  <si>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</si>
  <si>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</si>
  <si>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</si>
  <si>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</si>
  <si>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</si>
  <si>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</si>
  <si>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</si>
  <si>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</si>
  <si>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</si>
  <si>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</si>
  <si>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</si>
  <si>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</si>
  <si>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</si>
  <si>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</si>
  <si>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</si>
  <si>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</si>
  <si>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</si>
  <si>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</si>
  <si>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</si>
  <si>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</si>
  <si>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</si>
  <si>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</si>
  <si>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</si>
  <si>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</si>
  <si>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</si>
  <si>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</si>
  <si>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</si>
  <si>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</si>
  <si>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</si>
  <si>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</si>
  <si>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</si>
  <si>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</si>
  <si>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</si>
  <si>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</si>
  <si>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</si>
  <si>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</si>
  <si>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</si>
  <si>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</si>
  <si>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</si>
  <si>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</si>
  <si>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</si>
  <si>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</si>
  <si>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</si>
  <si>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</si>
  <si>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</si>
  <si>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</si>
  <si>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</si>
  <si>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</si>
  <si>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</si>
  <si>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</si>
  <si>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</si>
  <si>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</si>
  <si>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</si>
  <si>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</si>
  <si>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</si>
  <si>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</si>
  <si>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</si>
  <si>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</si>
  <si>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</si>
  <si>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</si>
  <si>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</si>
  <si>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</si>
  <si>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</si>
  <si>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</si>
  <si>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</si>
  <si>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</si>
  <si>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</si>
  <si>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</si>
  <si>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</si>
  <si>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</si>
  <si>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</si>
  <si>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</si>
  <si>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</si>
  <si>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</si>
  <si>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</si>
  <si>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</si>
  <si>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</si>
  <si>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</si>
  <si>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</si>
  <si>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</si>
  <si>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</si>
  <si>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</si>
  <si>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</si>
  <si>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</si>
  <si>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</si>
  <si>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</si>
  <si>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</si>
  <si>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</si>
  <si>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</si>
  <si>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</si>
  <si>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</si>
  <si>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</si>
  <si>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</si>
  <si>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</si>
  <si>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</si>
  <si>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</si>
  <si>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</si>
  <si>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</si>
  <si>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</si>
  <si>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</si>
  <si>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</si>
  <si>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</si>
  <si>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</si>
  <si>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</si>
  <si>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</si>
  <si>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</si>
  <si>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</si>
  <si>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</si>
  <si>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</si>
  <si>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</si>
  <si>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</si>
  <si>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</si>
  <si>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</si>
  <si>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</si>
  <si>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</si>
  <si>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</si>
  <si>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</si>
  <si>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</si>
  <si>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</si>
  <si>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</si>
  <si>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</si>
  <si>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</si>
  <si>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</si>
  <si>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</si>
  <si>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</si>
  <si>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</si>
  <si>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</si>
  <si>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</si>
  <si>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</si>
  <si>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</si>
  <si>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</si>
  <si>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</si>
  <si>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</si>
  <si>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</si>
  <si>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</si>
  <si>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</si>
  <si>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</si>
  <si>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</si>
  <si>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</si>
  <si>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</si>
  <si>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</si>
  <si>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</si>
  <si>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</si>
  <si>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</si>
  <si>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</si>
  <si>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</si>
  <si>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</si>
  <si>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</si>
  <si>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</si>
  <si>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</si>
  <si>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</si>
  <si>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</si>
  <si>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</si>
  <si>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</si>
  <si>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</si>
  <si>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</si>
  <si>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</si>
  <si>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</si>
  <si>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</si>
  <si>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</si>
  <si>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</si>
  <si>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</si>
  <si>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</si>
  <si>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</si>
  <si>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</si>
  <si>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</si>
  <si>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</si>
  <si>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</si>
  <si>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</si>
  <si>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</si>
  <si>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</si>
  <si>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</si>
  <si>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</si>
  <si>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</si>
  <si>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</si>
  <si>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</si>
  <si>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</si>
  <si>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</si>
  <si>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</si>
  <si>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</si>
  <si>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</si>
  <si>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</si>
  <si>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</si>
  <si>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</si>
  <si>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</si>
  <si>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</si>
  <si>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</si>
  <si>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</si>
  <si>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</si>
  <si>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</si>
  <si>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</si>
  <si>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</si>
  <si>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</si>
  <si>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</si>
  <si>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</si>
  <si>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</si>
  <si>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</si>
  <si>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</si>
  <si>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</si>
  <si>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</si>
  <si>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</si>
  <si>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</si>
  <si>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</si>
  <si>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</si>
  <si>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</si>
  <si>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</si>
  <si>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</si>
  <si>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</si>
  <si>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</si>
  <si>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</si>
  <si>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</si>
  <si>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</si>
  <si>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</si>
  <si>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</si>
  <si>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</si>
  <si>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</si>
  <si>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</si>
  <si>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</si>
  <si>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</si>
  <si>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</si>
  <si>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</si>
  <si>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</si>
  <si>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</si>
  <si>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</si>
  <si>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</si>
  <si>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</si>
  <si>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</si>
  <si>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</si>
  <si>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</si>
  <si>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</si>
  <si>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</si>
  <si>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</si>
  <si>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</si>
  <si>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</si>
  <si>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</si>
  <si>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</si>
  <si>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</si>
  <si>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</si>
  <si>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</si>
  <si>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</si>
  <si>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</si>
  <si>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</si>
  <si>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</si>
  <si>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</si>
  <si>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</si>
  <si>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</si>
  <si>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</si>
  <si>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</si>
  <si>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</si>
  <si>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</si>
  <si>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</si>
  <si>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</si>
  <si>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</si>
  <si>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</si>
  <si>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</si>
  <si>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</si>
  <si>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</si>
  <si>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</si>
  <si>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</si>
  <si>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</si>
  <si>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</si>
  <si>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</si>
  <si>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</si>
  <si>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</si>
  <si>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</si>
  <si>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</si>
  <si>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</si>
  <si>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</si>
  <si>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</si>
  <si>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</si>
  <si>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</si>
  <si>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</si>
  <si>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</si>
  <si>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</si>
  <si>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</si>
  <si>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</si>
  <si>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</si>
  <si>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</si>
  <si>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</si>
  <si>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</si>
  <si>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</si>
  <si>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</si>
  <si>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</si>
  <si>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</si>
  <si>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</si>
  <si>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</si>
  <si>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</si>
  <si>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</si>
  <si>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</si>
  <si>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</si>
  <si>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</si>
  <si>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</si>
  <si>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</si>
  <si>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</si>
  <si>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</si>
  <si>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</si>
  <si>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</si>
  <si>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</si>
  <si>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</si>
  <si>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</si>
  <si>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</si>
  <si>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</si>
  <si>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</si>
  <si>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</si>
  <si>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</si>
  <si>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</si>
  <si>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</si>
  <si>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</si>
  <si>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</si>
  <si>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</si>
  <si>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</si>
  <si>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</si>
  <si>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</si>
  <si>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</si>
  <si>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</si>
  <si>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</si>
  <si>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</si>
  <si>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</si>
  <si>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</si>
  <si>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</si>
  <si>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</si>
  <si>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</si>
  <si>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</si>
  <si>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</si>
  <si>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</si>
  <si>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</si>
  <si>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</si>
  <si>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</si>
  <si>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</si>
  <si>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</si>
  <si>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</si>
  <si>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</si>
  <si>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</si>
  <si>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</si>
  <si>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</si>
  <si>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</si>
  <si>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</si>
  <si>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</si>
  <si>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</si>
  <si>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</si>
  <si>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</si>
  <si>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</si>
  <si>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</si>
  <si>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</si>
  <si>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</si>
  <si>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</si>
  <si>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</si>
  <si>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</si>
  <si>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</si>
  <si>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</si>
  <si>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</si>
  <si>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</si>
  <si>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</si>
  <si>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</si>
  <si>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</si>
  <si>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</si>
  <si>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</si>
  <si>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</si>
  <si>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</si>
  <si>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</si>
  <si>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</si>
  <si>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</si>
  <si>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</si>
  <si>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</si>
  <si>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</si>
  <si>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</si>
  <si>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</si>
  <si>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</si>
  <si>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</si>
  <si>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</si>
  <si>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</si>
  <si>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</si>
  <si>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</si>
  <si>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</si>
  <si>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</si>
  <si>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</si>
  <si>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</si>
  <si>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</si>
  <si>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</si>
  <si>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</si>
  <si>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</si>
  <si>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</si>
  <si>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</si>
  <si>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</si>
  <si>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</si>
  <si>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</si>
  <si>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</si>
  <si>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</si>
  <si>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</si>
  <si>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</si>
  <si>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</si>
  <si>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</si>
  <si>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</si>
  <si>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</si>
  <si>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</si>
  <si>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</si>
  <si>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</si>
  <si>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</si>
  <si>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</si>
  <si>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</si>
  <si>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</si>
  <si>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</si>
  <si>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</si>
  <si>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</si>
  <si>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</si>
  <si>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</si>
  <si>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</si>
  <si>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</si>
  <si>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</si>
  <si>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</si>
  <si>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</si>
  <si>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</si>
  <si>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</si>
  <si>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</si>
  <si>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</si>
  <si>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</si>
  <si>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</si>
  <si>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</si>
  <si>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</si>
  <si>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</si>
  <si>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</si>
  <si>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</si>
  <si>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</si>
  <si>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</si>
  <si>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</si>
  <si>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</si>
  <si>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</si>
  <si>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</si>
  <si>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</si>
  <si>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</si>
  <si>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</si>
  <si>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</si>
  <si>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</si>
  <si>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</si>
  <si>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</si>
  <si>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</si>
  <si>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</si>
  <si>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</si>
  <si>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</si>
  <si>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</si>
  <si>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</si>
  <si>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</si>
  <si>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</si>
  <si>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</si>
  <si>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</si>
  <si>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</si>
  <si>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</si>
  <si>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</si>
  <si>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</si>
  <si>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</si>
  <si>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</si>
  <si>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</si>
  <si>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</si>
  <si>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</si>
  <si>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</si>
  <si>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</si>
  <si>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</si>
  <si>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</si>
  <si>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</si>
  <si>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</si>
  <si>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</si>
  <si>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</si>
  <si>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</si>
  <si>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</si>
  <si>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</si>
  <si>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</si>
  <si>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</si>
  <si>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</si>
  <si>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</si>
  <si>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</si>
  <si>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</si>
  <si>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</si>
  <si>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</si>
  <si>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</si>
  <si>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</si>
  <si>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</si>
  <si>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</si>
  <si>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</si>
  <si>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</si>
  <si>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</si>
  <si>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</si>
  <si>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</si>
  <si>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</si>
  <si>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</si>
  <si>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</si>
  <si>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</si>
  <si>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</si>
  <si>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</si>
  <si>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</si>
  <si>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</si>
  <si>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</si>
  <si>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</si>
  <si>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</si>
  <si>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</si>
  <si>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</si>
  <si>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</si>
  <si>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</si>
  <si>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</si>
  <si>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</si>
  <si>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</si>
  <si>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</si>
  <si>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</si>
  <si>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</si>
  <si>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</si>
  <si>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</si>
  <si>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</si>
  <si>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</si>
  <si>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</si>
  <si>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</si>
  <si>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</si>
  <si>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</si>
  <si>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</si>
  <si>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</si>
  <si>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</si>
  <si>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</si>
  <si>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</si>
  <si>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</si>
  <si>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</si>
  <si>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</si>
  <si>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</si>
  <si>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</si>
  <si>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</si>
  <si>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</si>
  <si>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</si>
  <si>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</si>
  <si>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</si>
  <si>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</si>
  <si>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</si>
  <si>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</si>
  <si>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</si>
  <si>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</si>
  <si>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</si>
  <si>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</si>
  <si>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</si>
  <si>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</si>
  <si>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</si>
  <si>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</si>
  <si>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</si>
  <si>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</si>
  <si>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</si>
  <si>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</si>
  <si>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</si>
  <si>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</si>
  <si>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</si>
  <si>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</si>
  <si>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</si>
  <si>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</si>
  <si>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</si>
  <si>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</si>
  <si>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</si>
  <si>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</si>
  <si>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</si>
  <si>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</si>
  <si>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</si>
  <si>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</si>
  <si>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</si>
  <si>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</si>
  <si>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</si>
  <si>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</si>
  <si>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</si>
  <si>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</si>
  <si>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</si>
  <si>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</si>
  <si>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</si>
  <si>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</si>
  <si>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</si>
  <si>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</si>
  <si>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</si>
  <si>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</si>
  <si>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</si>
  <si>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</si>
  <si>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</si>
  <si>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</si>
  <si>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</si>
  <si>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</si>
  <si>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</si>
  <si>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</si>
  <si>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</si>
  <si>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</si>
  <si>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</si>
  <si>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</si>
  <si>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</si>
  <si>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</si>
  <si>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</si>
  <si>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</si>
  <si>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</si>
  <si>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</si>
  <si>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</si>
  <si>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</si>
  <si>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</si>
  <si>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</si>
  <si>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</si>
  <si>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</si>
  <si>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</si>
  <si>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</si>
  <si>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</si>
  <si>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</si>
  <si>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</si>
  <si>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</si>
  <si>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</si>
  <si>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</si>
  <si>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</si>
  <si>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</si>
  <si>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</si>
  <si>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</si>
  <si>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</si>
  <si>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</si>
  <si>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</si>
  <si>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</si>
  <si>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</si>
  <si>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</si>
  <si>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</si>
  <si>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</si>
  <si>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</si>
  <si>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</si>
  <si>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</si>
  <si>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</si>
  <si>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</si>
  <si>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</si>
  <si>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</si>
  <si>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</si>
  <si>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</si>
  <si>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</si>
  <si>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</si>
  <si>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</si>
  <si>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</si>
  <si>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</si>
  <si>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</si>
  <si>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</si>
  <si>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</si>
  <si>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</si>
  <si>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</si>
  <si>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</si>
  <si>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</si>
  <si>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</si>
  <si>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</si>
  <si>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</si>
  <si>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</si>
  <si>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</si>
  <si>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</si>
  <si>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</si>
  <si>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</si>
  <si>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</si>
  <si>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</si>
  <si>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</si>
  <si>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</si>
  <si>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</si>
  <si>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</si>
  <si>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</si>
  <si>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</si>
  <si>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</si>
  <si>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</si>
  <si>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</si>
  <si>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</si>
  <si>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</si>
  <si>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</si>
  <si>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</si>
  <si>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</si>
  <si>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</si>
  <si>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</si>
  <si>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</si>
  <si>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</si>
  <si>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</si>
  <si>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</si>
  <si>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</si>
  <si>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</si>
  <si>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</si>
  <si>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</si>
  <si>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</si>
  <si>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</si>
  <si>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</si>
  <si>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</si>
  <si>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</si>
  <si>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</si>
  <si>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</si>
  <si>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</si>
  <si>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</si>
  <si>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</si>
  <si>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</si>
  <si>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</si>
  <si>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</si>
  <si>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</si>
  <si>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</si>
  <si>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</si>
  <si>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</si>
  <si>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</si>
  <si>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</si>
  <si>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</si>
  <si>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</si>
  <si>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</si>
  <si>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</si>
  <si>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</si>
  <si>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</si>
  <si>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</si>
  <si>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</si>
  <si>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</si>
  <si>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</si>
  <si>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</si>
  <si>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</si>
  <si>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</si>
  <si>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</si>
  <si>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</si>
  <si>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</si>
  <si>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</si>
  <si>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</si>
  <si>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</si>
  <si>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</si>
  <si>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</si>
  <si>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</si>
  <si>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</si>
  <si>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</si>
  <si>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</si>
  <si>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</si>
  <si>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</si>
  <si>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</si>
  <si>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</si>
  <si>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</si>
  <si>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</si>
  <si>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</si>
  <si>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</si>
  <si>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</si>
  <si>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</si>
  <si>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</si>
  <si>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</si>
  <si>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</si>
  <si>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</si>
  <si>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</si>
  <si>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</si>
  <si>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</si>
  <si>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</si>
  <si>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</si>
  <si>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</si>
  <si>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</si>
  <si>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</si>
  <si>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</si>
  <si>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</si>
  <si>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</si>
  <si>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</si>
  <si>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</si>
  <si>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</si>
  <si>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</si>
  <si>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</si>
  <si>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</si>
  <si>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</si>
  <si>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</si>
  <si>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</si>
  <si>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</si>
  <si>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</si>
  <si>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</si>
  <si>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</si>
  <si>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</si>
  <si>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</si>
  <si>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</si>
  <si>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</si>
  <si>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</si>
  <si>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</si>
  <si>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</si>
  <si>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</si>
  <si>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</si>
  <si>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</si>
  <si>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</si>
  <si>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</si>
  <si>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</si>
  <si>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</si>
  <si>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</si>
  <si>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</si>
  <si>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</si>
  <si>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</si>
  <si>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</si>
  <si>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</si>
  <si>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</si>
  <si>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</si>
  <si>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</si>
  <si>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</si>
  <si>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</si>
  <si>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</si>
  <si>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</si>
  <si>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</si>
  <si>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</si>
  <si>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</si>
  <si>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</si>
  <si>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</si>
  <si>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</si>
  <si>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</si>
  <si>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</si>
  <si>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</si>
  <si>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</si>
  <si>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</si>
  <si>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</si>
  <si>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</si>
  <si>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</si>
  <si>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</si>
  <si>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</si>
  <si>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</si>
  <si>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</si>
  <si>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</si>
  <si>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</si>
  <si>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</si>
  <si>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</si>
  <si>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</si>
  <si>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</si>
  <si>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</si>
  <si>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</si>
  <si>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</si>
  <si>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</si>
  <si>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</si>
  <si>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</si>
  <si>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</si>
  <si>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</si>
  <si>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</si>
  <si>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</si>
  <si>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</si>
  <si>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</si>
  <si>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</si>
  <si>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</si>
  <si>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</si>
  <si>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</si>
  <si>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</si>
  <si>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</si>
  <si>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</si>
  <si>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</si>
  <si>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</si>
  <si>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</si>
  <si>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</si>
  <si>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</si>
  <si>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</si>
  <si>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</si>
  <si>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</si>
  <si>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</si>
  <si>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</si>
  <si>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</si>
  <si>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</si>
  <si>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</si>
  <si>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</si>
  <si>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</si>
  <si>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</si>
  <si>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</si>
  <si>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</si>
  <si>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</si>
  <si>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</si>
  <si>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</si>
  <si>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</si>
  <si>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</si>
  <si>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</si>
  <si>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</si>
  <si>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</si>
  <si>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</si>
  <si>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</si>
  <si>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</si>
  <si>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</si>
  <si>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</si>
  <si>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</si>
  <si>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</si>
  <si>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</si>
  <si>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</si>
  <si>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</si>
  <si>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</si>
  <si>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</si>
  <si>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</si>
  <si>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</si>
  <si>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</si>
  <si>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</si>
  <si>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</si>
  <si>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</si>
  <si>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</si>
  <si>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</si>
  <si>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</si>
  <si>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</si>
  <si>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</si>
  <si>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</si>
  <si>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</si>
  <si>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</si>
  <si>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</si>
  <si>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</si>
  <si>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</si>
  <si>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</si>
  <si>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</si>
  <si>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</si>
  <si>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</si>
  <si>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</si>
  <si>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</si>
  <si>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</si>
  <si>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</si>
  <si>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</si>
  <si>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</si>
  <si>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</si>
  <si>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</si>
  <si>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</si>
  <si>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</si>
  <si>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</si>
  <si>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</si>
  <si>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</si>
  <si>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</si>
  <si>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</si>
  <si>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</si>
  <si>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</si>
  <si>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</si>
  <si>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</si>
  <si>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</si>
  <si>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</si>
  <si>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</si>
  <si>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</si>
  <si>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</si>
  <si>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</si>
  <si>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</si>
  <si>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</si>
  <si>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</si>
  <si>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</si>
  <si>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</si>
  <si>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</si>
  <si>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</si>
  <si>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</si>
  <si>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</si>
  <si>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</si>
  <si>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</si>
  <si>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</si>
  <si>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</si>
  <si>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</si>
  <si>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</si>
  <si>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</si>
  <si>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</si>
  <si>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</si>
  <si>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</si>
  <si>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</si>
  <si>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</si>
  <si>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</si>
  <si>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</si>
  <si>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</si>
  <si>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</si>
  <si>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</si>
  <si>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</si>
  <si>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</si>
  <si>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</si>
  <si>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</si>
  <si>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</si>
  <si>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</si>
  <si>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</si>
  <si>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</si>
  <si>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</si>
  <si>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</si>
  <si>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</si>
  <si>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</si>
  <si>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</si>
  <si>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</si>
  <si>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</si>
  <si>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</si>
  <si>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</si>
  <si>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</si>
  <si>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</si>
  <si>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</si>
  <si>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</si>
  <si>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</si>
  <si>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</si>
  <si>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</si>
  <si>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</si>
  <si>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</si>
  <si>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</si>
  <si>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</si>
  <si>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</si>
  <si>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</si>
  <si>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</si>
  <si>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</si>
  <si>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</si>
  <si>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</si>
  <si>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</si>
  <si>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</si>
  <si>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</si>
  <si>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</si>
  <si>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</si>
  <si>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</si>
  <si>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</si>
  <si>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</si>
  <si>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</si>
  <si>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</si>
  <si>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</si>
  <si>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</si>
  <si>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</si>
  <si>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</si>
  <si>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</si>
  <si>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</si>
  <si>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</si>
  <si>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</si>
  <si>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</si>
  <si>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</si>
  <si>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</si>
  <si>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</si>
  <si>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</si>
  <si>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</si>
  <si>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</si>
  <si>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</si>
  <si>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</si>
  <si>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</si>
  <si>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</si>
  <si>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</si>
  <si>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</si>
  <si>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</si>
  <si>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</si>
  <si>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</si>
  <si>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</si>
  <si>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</si>
  <si>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</si>
  <si>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</si>
  <si>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</si>
  <si>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</si>
  <si>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</si>
  <si>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</si>
  <si>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</si>
  <si>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</si>
  <si>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</si>
  <si>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</si>
  <si>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</si>
  <si>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</si>
  <si>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</si>
  <si>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</si>
  <si>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</si>
  <si>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</si>
  <si>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</si>
  <si>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</si>
  <si>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</si>
  <si>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</si>
  <si>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</si>
  <si>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</si>
  <si>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</si>
  <si>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</si>
  <si>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</si>
  <si>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</si>
  <si>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</si>
  <si>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</si>
  <si>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</si>
  <si>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</si>
  <si>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</si>
  <si>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</si>
  <si>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</si>
  <si>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</si>
  <si>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</si>
  <si>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</si>
  <si>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</si>
  <si>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</si>
  <si>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</si>
  <si>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</si>
  <si>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</si>
  <si>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</si>
  <si>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</si>
  <si>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</si>
  <si>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</si>
  <si>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</si>
  <si>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</si>
  <si>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</si>
  <si>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</si>
  <si>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</si>
  <si>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</si>
  <si>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</si>
  <si>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</si>
  <si>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</si>
  <si>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</si>
  <si>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</si>
  <si>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</si>
  <si>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</si>
  <si>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</si>
  <si>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</si>
  <si>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</si>
  <si>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</si>
  <si>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</si>
  <si>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</si>
  <si>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</si>
  <si>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</si>
  <si>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</si>
  <si>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</si>
  <si>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</si>
  <si>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</si>
  <si>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</si>
  <si>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</si>
  <si>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</si>
  <si>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</si>
  <si>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</si>
  <si>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</si>
  <si>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</si>
  <si>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</si>
  <si>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</si>
  <si>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</si>
  <si>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</si>
  <si>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</si>
  <si>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</si>
  <si>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</si>
  <si>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</si>
  <si>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</si>
  <si>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</si>
  <si>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</si>
  <si>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</si>
  <si>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</si>
  <si>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</si>
  <si>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</si>
  <si>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</si>
  <si>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</si>
  <si>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</si>
  <si>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</si>
  <si>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</si>
  <si>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</si>
  <si>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</si>
  <si>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</si>
  <si>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</si>
  <si>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</si>
  <si>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</si>
  <si>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</si>
  <si>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</si>
  <si>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</si>
  <si>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</si>
  <si>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</si>
  <si>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</si>
  <si>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</si>
  <si>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</si>
  <si>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</si>
  <si>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</si>
  <si>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</si>
  <si>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</si>
  <si>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</si>
  <si>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</si>
  <si>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</si>
  <si>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</si>
  <si>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</si>
  <si>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</si>
  <si>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</si>
  <si>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</si>
  <si>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</si>
  <si>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</si>
  <si>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</si>
  <si>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</si>
  <si>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</si>
  <si>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</si>
  <si>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</si>
  <si>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</si>
  <si>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</si>
  <si>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</si>
  <si>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</si>
  <si>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</si>
  <si>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</si>
  <si>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</si>
  <si>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</si>
  <si>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</si>
  <si>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</si>
  <si>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</si>
  <si>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</si>
  <si>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</si>
  <si>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</si>
  <si>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</si>
  <si>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</si>
  <si>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</si>
  <si>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</si>
  <si>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</si>
  <si>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</si>
  <si>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</si>
  <si>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</si>
  <si>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</si>
  <si>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</si>
  <si>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</si>
  <si>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</si>
  <si>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</si>
  <si>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</si>
  <si>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</si>
  <si>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</si>
  <si>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</si>
  <si>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</si>
  <si>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</si>
  <si>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</si>
  <si>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</si>
  <si>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</si>
  <si>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</si>
  <si>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</si>
  <si>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</si>
  <si>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</si>
  <si>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</si>
  <si>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</si>
  <si>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</si>
  <si>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</si>
  <si>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</si>
  <si>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</si>
  <si>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</si>
  <si>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</si>
  <si>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</si>
  <si>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</si>
  <si>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</si>
  <si>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</si>
  <si>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</si>
  <si>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</si>
  <si>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</si>
  <si>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</si>
  <si>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</si>
  <si>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</si>
  <si>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</si>
  <si>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</si>
  <si>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</si>
  <si>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</si>
  <si>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</si>
  <si>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</si>
  <si>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</si>
  <si>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</si>
  <si>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</si>
  <si>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</si>
  <si>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</si>
  <si>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</si>
  <si>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</si>
  <si>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</si>
  <si>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</si>
  <si>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</si>
  <si>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</si>
  <si>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</si>
  <si>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</si>
  <si>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</si>
  <si>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</si>
  <si>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</si>
  <si>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</si>
  <si>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</si>
  <si>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</si>
  <si>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</si>
  <si>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</si>
  <si>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</si>
  <si>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</si>
  <si>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</si>
  <si>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</si>
  <si>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</si>
  <si>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</si>
  <si>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</si>
  <si>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</si>
  <si>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</si>
  <si>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</si>
  <si>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</si>
  <si>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</si>
  <si>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</si>
  <si>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</si>
  <si>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</si>
  <si>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</si>
  <si>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</si>
  <si>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</si>
  <si>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</si>
  <si>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</si>
  <si>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</si>
  <si>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</si>
  <si>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</si>
  <si>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</si>
  <si>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</si>
  <si>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</si>
  <si>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</si>
  <si>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</si>
  <si>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</si>
  <si>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</si>
  <si>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</si>
  <si>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</si>
  <si>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</si>
  <si>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</si>
  <si>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</si>
  <si>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</si>
  <si>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</si>
  <si>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</si>
  <si>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</si>
  <si>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</si>
  <si>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</si>
  <si>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</si>
  <si>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</si>
  <si>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</si>
  <si>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</si>
  <si>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</si>
  <si>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</si>
  <si>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</si>
  <si>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</si>
  <si>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</si>
  <si>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</si>
  <si>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</si>
  <si>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</si>
  <si>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</si>
  <si>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</si>
  <si>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</si>
  <si>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</si>
  <si>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</si>
  <si>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</si>
  <si>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</si>
  <si>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</si>
  <si>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</si>
  <si>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</si>
  <si>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</si>
  <si>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</si>
  <si>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</si>
  <si>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</si>
  <si>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</si>
  <si>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</si>
  <si>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</si>
  <si>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</si>
  <si>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</si>
  <si>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</si>
  <si>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</si>
  <si>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</si>
  <si>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</si>
  <si>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</si>
  <si>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</si>
  <si>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</si>
  <si>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</si>
  <si>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</si>
  <si>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</si>
  <si>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</si>
  <si>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</si>
  <si>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</si>
  <si>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</si>
  <si>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</si>
  <si>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</si>
  <si>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</si>
  <si>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</si>
  <si>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</si>
  <si>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</si>
  <si>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</si>
  <si>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</si>
  <si>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</si>
  <si>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</si>
  <si>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</si>
  <si>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</si>
  <si>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</si>
  <si>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</si>
  <si>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</si>
  <si>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</si>
  <si>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</si>
  <si>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</si>
  <si>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</si>
  <si>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</si>
  <si>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</si>
  <si>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</si>
  <si>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</si>
  <si>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</si>
  <si>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</si>
  <si>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</si>
  <si>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</si>
  <si>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</si>
  <si>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</si>
  <si>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</si>
  <si>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</si>
  <si>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</si>
  <si>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</si>
  <si>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</si>
  <si>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</si>
  <si>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</si>
  <si>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</si>
  <si>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</si>
  <si>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</si>
  <si>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</si>
  <si>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</si>
  <si>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</si>
  <si>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</si>
  <si>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</si>
  <si>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</si>
  <si>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</si>
  <si>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</si>
  <si>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</si>
  <si>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</si>
  <si>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</si>
  <si>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</si>
  <si>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</si>
  <si>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</si>
  <si>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</si>
  <si>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</si>
  <si>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</si>
  <si>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</si>
  <si>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</si>
  <si>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</si>
  <si>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</si>
  <si>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</si>
  <si>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</si>
  <si>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</si>
  <si>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</si>
  <si>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</si>
  <si>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</si>
  <si>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</si>
  <si>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</si>
  <si>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</si>
  <si>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</si>
  <si>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</si>
  <si>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</si>
  <si>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</si>
  <si>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</si>
  <si>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</si>
  <si>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</si>
  <si>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</si>
  <si>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</si>
  <si>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</si>
  <si>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</si>
  <si>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</si>
  <si>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</si>
  <si>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</si>
  <si>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</si>
  <si>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</si>
  <si>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</si>
  <si>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</si>
  <si>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</si>
  <si>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</si>
  <si>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</si>
  <si>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</si>
  <si>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</si>
  <si>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</si>
  <si>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</si>
  <si>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</si>
  <si>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</si>
  <si>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</si>
  <si>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</si>
  <si>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</si>
  <si>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</si>
  <si>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</si>
  <si>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</si>
  <si>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</si>
  <si>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</si>
  <si>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</si>
  <si>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</si>
  <si>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</si>
  <si>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</si>
  <si>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</si>
  <si>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</si>
  <si>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</si>
  <si>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</si>
  <si>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</si>
  <si>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</si>
  <si>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</si>
  <si>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</si>
  <si>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</si>
  <si>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</si>
  <si>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</si>
  <si>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</si>
  <si>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</si>
  <si>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</si>
  <si>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</si>
  <si>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</si>
  <si>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</si>
  <si>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</si>
  <si>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</si>
  <si>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</si>
  <si>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</si>
  <si>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</si>
  <si>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</si>
  <si>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</si>
  <si>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</si>
  <si>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</si>
  <si>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</si>
  <si>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</si>
  <si>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</si>
  <si>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</si>
  <si>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</si>
  <si>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</si>
  <si>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</si>
  <si>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</si>
  <si>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</si>
  <si>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</si>
  <si>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</si>
  <si>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</si>
  <si>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</si>
  <si>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</si>
  <si>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</si>
  <si>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</si>
  <si>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</si>
  <si>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</si>
  <si>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</si>
  <si>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</si>
  <si>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</si>
  <si>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</si>
  <si>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</si>
  <si>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</si>
  <si>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</si>
  <si>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</si>
  <si>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</si>
  <si>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</si>
  <si>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</si>
  <si>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</si>
  <si>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</si>
  <si>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</si>
  <si>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</si>
  <si>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</si>
  <si>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</si>
  <si>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</si>
  <si>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</si>
  <si>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</si>
  <si>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</si>
  <si>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</si>
  <si>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</si>
  <si>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</si>
  <si>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</si>
  <si>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</si>
  <si>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</si>
  <si>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</si>
  <si>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</si>
  <si>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</si>
  <si>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</si>
  <si>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</si>
  <si>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</si>
  <si>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</si>
  <si>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</si>
  <si>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</si>
  <si>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</si>
  <si>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</si>
  <si>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</si>
  <si>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</si>
  <si>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</si>
  <si>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</si>
  <si>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</si>
  <si>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</si>
  <si>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</si>
  <si>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</si>
  <si>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</si>
  <si>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</si>
  <si>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</si>
  <si>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</si>
  <si>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</si>
  <si>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</si>
  <si>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</si>
  <si>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</si>
  <si>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</si>
  <si>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</si>
  <si>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</si>
  <si>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</si>
  <si>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</si>
  <si>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</si>
  <si>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</si>
  <si>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</si>
  <si>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</si>
  <si>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</si>
  <si>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</si>
  <si>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</si>
  <si>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</si>
  <si>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</si>
  <si>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</si>
  <si>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</si>
  <si>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</si>
  <si>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</si>
  <si>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</si>
  <si>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</si>
  <si>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</si>
  <si>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</si>
  <si>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</si>
  <si>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</si>
  <si>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</si>
  <si>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</si>
  <si>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</si>
  <si>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</si>
  <si>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</si>
  <si>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</si>
  <si>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</si>
  <si>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</si>
  <si>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</si>
  <si>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</si>
  <si>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</si>
  <si>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</si>
  <si>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</si>
  <si>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</si>
  <si>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</si>
  <si>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</si>
  <si>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</si>
  <si>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</si>
  <si>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</si>
  <si>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</si>
  <si>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</si>
  <si>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</si>
  <si>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</si>
  <si>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</si>
  <si>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</si>
  <si>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</si>
  <si>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</si>
  <si>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</si>
  <si>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</si>
  <si>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</si>
  <si>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</si>
  <si>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</si>
  <si>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</si>
  <si>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</si>
  <si>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</si>
  <si>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</si>
  <si>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</si>
  <si>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</si>
  <si>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</si>
  <si>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</si>
  <si>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</si>
  <si>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</si>
  <si>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</si>
  <si>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</si>
  <si>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</si>
  <si>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</si>
  <si>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</si>
  <si>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</si>
  <si>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</si>
  <si>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</si>
  <si>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</si>
  <si>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</si>
  <si>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</si>
  <si>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</si>
  <si>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</si>
  <si>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</si>
  <si>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</si>
  <si>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</si>
  <si>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</si>
  <si>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</si>
  <si>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</si>
  <si>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</si>
  <si>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</si>
  <si>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</si>
  <si>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</si>
  <si>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</si>
  <si>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</si>
  <si>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</si>
  <si>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</si>
  <si>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</si>
  <si>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</si>
  <si>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</si>
  <si>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</si>
  <si>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</si>
  <si>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</si>
  <si>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</si>
  <si>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</si>
  <si>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</si>
  <si>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</si>
  <si>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</si>
  <si>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</si>
  <si>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</si>
  <si>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</si>
  <si>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</si>
  <si>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</si>
  <si>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</si>
  <si>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</si>
  <si>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</si>
  <si>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</si>
  <si>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</si>
  <si>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</si>
  <si>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</si>
  <si>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</si>
  <si>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</si>
  <si>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</si>
  <si>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</si>
  <si>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</si>
  <si>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</si>
  <si>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</si>
  <si>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</si>
  <si>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</si>
  <si>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</si>
  <si>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</si>
  <si>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</si>
  <si>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</si>
  <si>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</si>
  <si>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</si>
  <si>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</si>
  <si>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</si>
  <si>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</si>
  <si>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</si>
  <si>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</si>
  <si>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</si>
  <si>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</si>
  <si>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</si>
  <si>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</si>
  <si>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</si>
  <si>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</si>
  <si>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</si>
  <si>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</si>
  <si>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</si>
  <si>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</si>
  <si>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</si>
  <si>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</si>
  <si>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</si>
  <si>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</si>
  <si>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</si>
  <si>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</si>
  <si>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</si>
  <si>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</si>
  <si>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</si>
  <si>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</si>
  <si>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</si>
  <si>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</si>
  <si>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</si>
  <si>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</si>
  <si>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</si>
  <si>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</si>
  <si>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</si>
  <si>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</si>
  <si>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</si>
  <si>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</si>
  <si>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</si>
  <si>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</si>
  <si>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</si>
  <si>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</si>
  <si>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</si>
  <si>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</si>
  <si>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</si>
  <si>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</si>
  <si>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</si>
  <si>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</si>
  <si>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</si>
  <si>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</si>
  <si>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</si>
  <si>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</si>
  <si>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</si>
  <si>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</si>
  <si>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</si>
  <si>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</si>
  <si>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</si>
  <si>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</si>
  <si>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</si>
  <si>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</si>
  <si>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</si>
  <si>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</si>
  <si>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</si>
  <si>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</si>
  <si>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</si>
  <si>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</si>
  <si>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</si>
  <si>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</si>
  <si>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</si>
  <si>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</si>
  <si>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</si>
  <si>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</si>
  <si>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</si>
  <si>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</si>
  <si>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</si>
  <si>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</si>
  <si>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</si>
  <si>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</si>
  <si>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</si>
  <si>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</si>
  <si>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</si>
  <si>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</si>
  <si>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</si>
  <si>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</si>
  <si>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</si>
  <si>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</si>
  <si>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</si>
  <si>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</si>
  <si>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</si>
  <si>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</si>
  <si>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</si>
  <si>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</si>
  <si>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</si>
  <si>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</si>
  <si>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</si>
  <si>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</si>
  <si>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</si>
  <si>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</si>
  <si>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</si>
  <si>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</si>
  <si>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</si>
  <si>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</si>
  <si>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</si>
  <si>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</si>
  <si>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</si>
  <si>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</si>
  <si>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</si>
  <si>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</si>
  <si>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</si>
  <si>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</si>
  <si>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</si>
  <si>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</si>
  <si>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</si>
  <si>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</si>
  <si>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</si>
  <si>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</si>
  <si>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</si>
  <si>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</si>
  <si>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</si>
  <si>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</si>
  <si>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</si>
  <si>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</si>
  <si>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</si>
  <si>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</si>
  <si>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</si>
  <si>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</si>
  <si>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</si>
  <si>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</si>
  <si>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</si>
  <si>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</si>
  <si>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</si>
  <si>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</si>
  <si>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</si>
  <si>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</si>
  <si>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</si>
  <si>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</si>
  <si>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</si>
  <si>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</si>
  <si>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</si>
  <si>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</si>
  <si>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</si>
  <si>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</si>
  <si>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</si>
  <si>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</si>
  <si>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</si>
  <si>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</si>
  <si>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</si>
  <si>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</si>
  <si>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</si>
  <si>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</si>
  <si>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</si>
  <si>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</si>
  <si>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</si>
  <si>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</si>
  <si>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</si>
  <si>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</si>
  <si>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</si>
  <si>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</si>
  <si>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</si>
  <si>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</si>
  <si>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</si>
  <si>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</si>
  <si>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</si>
  <si>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</si>
  <si>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</si>
  <si>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</si>
  <si>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</si>
  <si>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</si>
  <si>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</si>
  <si>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</si>
  <si>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</si>
  <si>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</si>
  <si>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</si>
  <si>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</si>
  <si>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</si>
  <si>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</si>
  <si>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</si>
  <si>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</si>
  <si>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</si>
  <si>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</si>
  <si>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</si>
  <si>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</si>
  <si>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</si>
  <si>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</si>
  <si>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</si>
  <si>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</si>
  <si>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</si>
  <si>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</si>
  <si>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</si>
  <si>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</si>
  <si>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</si>
  <si>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</si>
  <si>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</si>
  <si>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</si>
  <si>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</si>
  <si>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</si>
  <si>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</si>
  <si>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</si>
  <si>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</si>
  <si>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</si>
  <si>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</si>
  <si>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</si>
  <si>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</si>
  <si>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</si>
  <si>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</si>
  <si>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</si>
  <si>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</si>
  <si>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</si>
  <si>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</si>
  <si>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</si>
  <si>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</si>
  <si>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</si>
  <si>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</si>
  <si>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</si>
  <si>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</si>
  <si>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</si>
  <si>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</si>
  <si>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</si>
  <si>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</si>
  <si>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</si>
  <si>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</si>
  <si>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</si>
  <si>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</si>
  <si>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</si>
  <si>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</si>
  <si>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</si>
  <si>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</si>
  <si>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</si>
  <si>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</si>
  <si>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</si>
  <si>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</si>
  <si>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</si>
  <si>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</si>
  <si>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</si>
  <si>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</si>
  <si>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</si>
  <si>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</si>
  <si>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</si>
  <si>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</si>
  <si>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</si>
  <si>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</si>
  <si>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</si>
  <si>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</si>
  <si>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</si>
  <si>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</si>
  <si>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</si>
  <si>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</si>
  <si>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</si>
  <si>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</si>
  <si>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</si>
  <si>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</si>
  <si>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</si>
  <si>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</si>
  <si>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</si>
  <si>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</si>
  <si>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</si>
  <si>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</si>
  <si>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</si>
  <si>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</si>
  <si>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</si>
  <si>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</si>
  <si>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</si>
  <si>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</si>
  <si>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</si>
  <si>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</si>
  <si>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</si>
  <si>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</si>
  <si>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</si>
  <si>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</si>
  <si>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</si>
  <si>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</si>
  <si>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</si>
  <si>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</si>
  <si>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</si>
  <si>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</si>
  <si>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</si>
  <si>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</si>
  <si>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</si>
  <si>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</si>
  <si>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</si>
  <si>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</si>
  <si>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</si>
  <si>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</si>
  <si>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</si>
  <si>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</si>
  <si>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</si>
  <si>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</si>
  <si>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</si>
  <si>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</si>
  <si>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</si>
  <si>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</si>
  <si>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</si>
  <si>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</si>
  <si>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</si>
  <si>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</si>
  <si>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</si>
  <si>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</si>
  <si>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</si>
  <si>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</si>
  <si>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</si>
  <si>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</si>
  <si>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</si>
  <si>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</si>
  <si>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</si>
  <si>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</si>
  <si>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</si>
  <si>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</si>
  <si>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</si>
  <si>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</si>
  <si>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</si>
  <si>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</si>
  <si>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</si>
  <si>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</si>
  <si>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</si>
  <si>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</si>
  <si>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</si>
  <si>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</si>
  <si>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</si>
  <si>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</si>
  <si>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</si>
  <si>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</si>
  <si>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</si>
  <si>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</si>
  <si>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</si>
  <si>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</si>
  <si>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</si>
  <si>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</si>
  <si>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</si>
  <si>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</si>
  <si>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</si>
  <si>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</si>
  <si>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</si>
  <si>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</si>
  <si>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</si>
  <si>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</si>
  <si>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</si>
  <si>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</si>
  <si>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</si>
  <si>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</si>
  <si>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</si>
  <si>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</si>
  <si>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</si>
  <si>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</si>
  <si>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</si>
  <si>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</si>
  <si>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</si>
  <si>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</si>
  <si>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</si>
  <si>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</si>
  <si>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</si>
  <si>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</si>
  <si>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</si>
  <si>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</si>
  <si>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</si>
  <si>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</si>
  <si>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</si>
  <si>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</si>
  <si>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</si>
  <si>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</si>
  <si>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</si>
  <si>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</si>
  <si>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</si>
  <si>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</si>
  <si>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</si>
  <si>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</si>
  <si>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</si>
  <si>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</si>
  <si>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</si>
  <si>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</si>
  <si>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</si>
  <si>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</si>
  <si>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</si>
  <si>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</si>
  <si>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</si>
  <si>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</si>
  <si>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</si>
  <si>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</si>
  <si>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</si>
  <si>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</si>
  <si>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</si>
  <si>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</si>
  <si>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</si>
  <si>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</si>
  <si>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</si>
  <si>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</si>
  <si>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</si>
  <si>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</si>
  <si>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</si>
  <si>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</si>
  <si>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</si>
  <si>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</si>
  <si>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</si>
  <si>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</si>
  <si>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</si>
  <si>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</si>
  <si>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</si>
  <si>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</si>
  <si>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</si>
  <si>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</si>
  <si>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</si>
  <si>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</si>
  <si>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</si>
  <si>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</si>
  <si>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</si>
  <si>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</si>
  <si>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</si>
  <si>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</si>
  <si>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</si>
  <si>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</si>
  <si>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</si>
  <si>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</si>
  <si>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</si>
  <si>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</si>
  <si>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</si>
  <si>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</si>
  <si>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</si>
  <si>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</si>
  <si>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</si>
  <si>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</si>
  <si>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</si>
  <si>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</si>
  <si>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</si>
  <si>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</si>
  <si>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</si>
  <si>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</si>
  <si>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</si>
  <si>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</si>
  <si>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</si>
  <si>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</si>
  <si>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</si>
  <si>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</si>
  <si>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</si>
  <si>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</si>
  <si>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</si>
  <si>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</si>
  <si>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</si>
  <si>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</si>
  <si>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</si>
  <si>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</si>
  <si>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</si>
  <si>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</si>
  <si>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</si>
  <si>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</si>
  <si>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</si>
  <si>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</si>
  <si>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</si>
  <si>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</si>
  <si>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</si>
  <si>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</si>
  <si>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</si>
  <si>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</si>
  <si>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</si>
  <si>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</si>
  <si>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</si>
  <si>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</si>
  <si>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</si>
  <si>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</si>
  <si>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</si>
  <si>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</si>
  <si>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</si>
  <si>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</si>
  <si>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</si>
  <si>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</si>
  <si>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</si>
  <si>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</si>
  <si>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</si>
  <si>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</si>
  <si>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</si>
  <si>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</si>
  <si>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</si>
  <si>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</si>
  <si>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</si>
  <si>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</si>
  <si>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</si>
  <si>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</si>
  <si>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</si>
  <si>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</si>
  <si>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</si>
  <si>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</si>
  <si>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</si>
  <si>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</si>
  <si>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</si>
  <si>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</si>
  <si>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</si>
  <si>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</si>
  <si>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</si>
  <si>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</si>
  <si>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</si>
  <si>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</si>
  <si>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</si>
  <si>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</si>
  <si>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</si>
  <si>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</si>
  <si>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</si>
  <si>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</si>
  <si>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</si>
  <si>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</si>
  <si>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</si>
  <si>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</si>
  <si>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</si>
  <si>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</si>
  <si>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</si>
  <si>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</si>
  <si>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</si>
  <si>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</si>
  <si>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</si>
  <si>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</si>
  <si>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</si>
  <si>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</si>
  <si>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</si>
  <si>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</si>
  <si>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</si>
  <si>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</si>
  <si>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</si>
  <si>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</si>
  <si>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</si>
  <si>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</si>
  <si>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</si>
  <si>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</si>
  <si>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</si>
  <si>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</si>
  <si>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</si>
  <si>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</si>
  <si>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</si>
  <si>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</si>
  <si>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</si>
  <si>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</si>
  <si>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</si>
  <si>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</si>
  <si>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</si>
  <si>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</si>
  <si>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</si>
  <si>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</si>
  <si>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</si>
  <si>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</si>
  <si>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</si>
  <si>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</si>
  <si>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</si>
  <si>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</si>
  <si>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</si>
  <si>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</si>
  <si>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</si>
  <si>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</si>
  <si>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</si>
  <si>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</si>
  <si>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</si>
  <si>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</si>
  <si>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</si>
  <si>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</si>
  <si>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</si>
  <si>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</si>
  <si>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</si>
  <si>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</si>
  <si>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</si>
  <si>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</si>
  <si>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</si>
  <si>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</si>
  <si>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</si>
  <si>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</si>
  <si>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</si>
  <si>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</si>
  <si>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</si>
  <si>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</si>
  <si>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</si>
  <si>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</si>
  <si>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</si>
  <si>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</si>
  <si>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</si>
  <si>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</si>
  <si>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</si>
  <si>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</si>
  <si>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</si>
  <si>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</si>
  <si>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</si>
  <si>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</si>
  <si>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</si>
  <si>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</si>
  <si>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</si>
  <si>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</si>
  <si>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</si>
  <si>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</si>
  <si>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</si>
  <si>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</si>
  <si>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</si>
  <si>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</si>
  <si>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</si>
  <si>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</si>
  <si>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</si>
  <si>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</si>
  <si>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</si>
  <si>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</si>
  <si>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</si>
  <si>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</si>
  <si>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</si>
  <si>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</si>
  <si>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</si>
  <si>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</si>
  <si>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</si>
  <si>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</si>
  <si>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</si>
  <si>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</si>
  <si>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</si>
  <si>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</si>
  <si>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</si>
  <si>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</si>
  <si>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</si>
  <si>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</si>
  <si>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</si>
  <si>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</si>
  <si>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</si>
  <si>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</si>
  <si>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</si>
  <si>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</si>
  <si>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</si>
  <si>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</si>
  <si>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</si>
  <si>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</si>
  <si>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</si>
  <si>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</si>
  <si>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</si>
  <si>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</si>
  <si>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</si>
  <si>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</si>
  <si>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</si>
  <si>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</si>
  <si>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</si>
  <si>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</si>
  <si>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</si>
  <si>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</si>
  <si>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</si>
  <si>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</si>
  <si>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</si>
  <si>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</si>
  <si>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</si>
  <si>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</si>
  <si>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</si>
  <si>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</si>
  <si>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</si>
  <si>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</si>
  <si>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</si>
  <si>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</si>
  <si>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</si>
  <si>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</si>
  <si>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</si>
  <si>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</si>
  <si>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</si>
  <si>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</si>
  <si>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</si>
  <si>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</si>
  <si>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</si>
  <si>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</si>
  <si>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</si>
  <si>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</si>
  <si>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</si>
  <si>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</si>
  <si>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</si>
  <si>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</si>
  <si>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</si>
  <si>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</si>
  <si>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</si>
  <si>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</si>
  <si>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</si>
  <si>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</si>
  <si>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</si>
  <si>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</si>
  <si>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</si>
  <si>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</si>
  <si>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</si>
  <si>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</si>
  <si>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</si>
  <si>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</si>
  <si>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</si>
  <si>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</si>
  <si>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</si>
  <si>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</si>
  <si>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</si>
  <si>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</si>
  <si>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</si>
  <si>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</si>
  <si>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</si>
  <si>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</si>
  <si>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</si>
  <si>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</si>
  <si>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</si>
  <si>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</si>
  <si>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</si>
  <si>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</si>
  <si>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</si>
  <si>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</si>
  <si>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</si>
  <si>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</si>
  <si>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</si>
  <si>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</si>
  <si>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</si>
  <si>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</si>
  <si>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</si>
  <si>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</si>
  <si>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</si>
  <si>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</si>
  <si>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</si>
  <si>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</si>
  <si>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</si>
  <si>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</si>
  <si>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</si>
  <si>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</si>
  <si>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</si>
  <si>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</si>
  <si>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</si>
  <si>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</si>
  <si>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</si>
  <si>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</si>
  <si>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</si>
  <si>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</si>
  <si>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</si>
  <si>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</si>
  <si>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</si>
  <si>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</si>
  <si>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</si>
  <si>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</si>
  <si>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</si>
  <si>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</si>
  <si>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</si>
  <si>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</si>
  <si>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</si>
  <si>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</si>
  <si>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</si>
  <si>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</si>
  <si>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</si>
  <si>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</si>
  <si>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</si>
  <si>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</si>
  <si>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</si>
  <si>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</si>
  <si>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</si>
  <si>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</si>
  <si>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</si>
  <si>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</si>
  <si>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</si>
  <si>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</si>
  <si>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</si>
  <si>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</si>
  <si>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</si>
  <si>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</si>
  <si>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</si>
  <si>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</si>
  <si>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</si>
  <si>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</si>
  <si>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</si>
  <si>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</si>
  <si>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</si>
  <si>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</si>
  <si>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</si>
  <si>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</si>
  <si>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</si>
  <si>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</si>
  <si>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</si>
  <si>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</si>
  <si>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</si>
  <si>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</si>
  <si>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</si>
  <si>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</si>
  <si>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</si>
  <si>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</si>
  <si>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</si>
  <si>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</si>
  <si>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</si>
  <si>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</si>
  <si>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</si>
  <si>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</si>
  <si>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</si>
  <si>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</si>
  <si>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</si>
  <si>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</si>
  <si>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</si>
  <si>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</si>
  <si>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</si>
  <si>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</si>
  <si>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</si>
  <si>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</si>
  <si>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</si>
  <si>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</si>
  <si>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</si>
  <si>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</si>
  <si>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</si>
  <si>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</si>
  <si>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</si>
  <si>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</si>
  <si>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</si>
  <si>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</si>
  <si>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</si>
  <si>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</si>
  <si>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</si>
  <si>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</si>
  <si>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</si>
  <si>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</si>
  <si>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</si>
  <si>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</si>
  <si>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</si>
  <si>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</si>
  <si>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</si>
  <si>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</si>
  <si>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</si>
  <si>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</si>
  <si>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</si>
  <si>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</si>
  <si>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</si>
  <si>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</si>
  <si>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</si>
  <si>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</si>
  <si>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</si>
  <si>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</si>
  <si>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</si>
  <si>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</si>
  <si>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</si>
  <si>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</si>
  <si>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</si>
  <si>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</si>
  <si>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</si>
  <si>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</si>
  <si>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</si>
  <si>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</si>
  <si>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</si>
  <si>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</si>
  <si>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</si>
  <si>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</si>
  <si>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</si>
  <si>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</si>
  <si>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</si>
  <si>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</si>
  <si>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</si>
  <si>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</si>
  <si>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</si>
  <si>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</si>
  <si>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</si>
  <si>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</si>
  <si>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</si>
  <si>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</si>
  <si>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</si>
  <si>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</si>
  <si>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</si>
  <si>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</si>
  <si>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</si>
  <si>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</si>
  <si>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</si>
  <si>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</si>
  <si>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</si>
  <si>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</si>
  <si>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</si>
  <si>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</si>
  <si>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</si>
  <si>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</si>
  <si>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</si>
  <si>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</si>
  <si>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</si>
  <si>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</si>
  <si>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</si>
  <si>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</si>
  <si>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</si>
  <si>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</si>
  <si>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</si>
  <si>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</si>
  <si>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</si>
  <si>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</si>
  <si>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</si>
  <si>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</si>
  <si>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</si>
  <si>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</si>
  <si>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</si>
  <si>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</si>
  <si>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</si>
  <si>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</si>
  <si>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</si>
  <si>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</si>
  <si>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</si>
  <si>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</si>
  <si>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</si>
  <si>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</si>
  <si>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</si>
  <si>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</si>
  <si>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</si>
  <si>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</si>
  <si>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</si>
  <si>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</si>
  <si>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</si>
  <si>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</si>
  <si>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</si>
  <si>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</si>
  <si>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</si>
  <si>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</si>
  <si>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</si>
  <si>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</si>
  <si>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</si>
  <si>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</si>
  <si>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</si>
  <si>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</si>
  <si>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</si>
  <si>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</si>
  <si>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</si>
  <si>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</si>
  <si>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</si>
  <si>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</si>
  <si>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</si>
  <si>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</si>
  <si>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</si>
  <si>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</si>
  <si>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</si>
  <si>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</si>
  <si>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</si>
  <si>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</si>
  <si>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</si>
  <si>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</si>
  <si>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</si>
  <si>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</si>
  <si>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</si>
  <si>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</si>
  <si>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</si>
  <si>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</si>
  <si>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</si>
  <si>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</si>
  <si>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</si>
  <si>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</si>
  <si>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</si>
  <si>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</si>
  <si>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</si>
  <si>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</si>
  <si>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</si>
  <si>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</si>
  <si>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</si>
  <si>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</si>
  <si>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</si>
  <si>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</si>
  <si>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</si>
  <si>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</si>
  <si>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</si>
  <si>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</si>
  <si>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</si>
  <si>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</si>
  <si>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</si>
  <si>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</si>
  <si>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</si>
  <si>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</si>
  <si>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</si>
  <si>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</si>
  <si>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</si>
  <si>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</si>
  <si>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</si>
  <si>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</si>
  <si>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</si>
  <si>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</si>
  <si>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</si>
  <si>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</si>
  <si>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</si>
  <si>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</si>
  <si>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</si>
  <si>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</si>
  <si>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</si>
  <si>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</si>
  <si>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</si>
  <si>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</si>
  <si>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</si>
  <si>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</si>
  <si>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</si>
  <si>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</si>
  <si>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</si>
  <si>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</si>
  <si>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</si>
  <si>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</si>
  <si>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</si>
  <si>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</si>
  <si>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</si>
  <si>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</si>
  <si>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</si>
  <si>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</si>
  <si>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</si>
  <si>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</si>
  <si>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</si>
  <si>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</si>
  <si>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</si>
  <si>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</si>
  <si>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</si>
  <si>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</si>
  <si>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</si>
  <si>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</si>
  <si>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</si>
  <si>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</si>
  <si>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</si>
  <si>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</si>
  <si>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</si>
  <si>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</si>
  <si>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</si>
  <si>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</si>
  <si>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</si>
  <si>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</si>
  <si>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</si>
  <si>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</si>
  <si>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</si>
  <si>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</si>
  <si>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</si>
  <si>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</si>
  <si>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</si>
  <si>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</si>
  <si>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</si>
  <si>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</si>
  <si>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</si>
  <si>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</si>
  <si>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</si>
  <si>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</si>
  <si>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</si>
  <si>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</si>
  <si>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</si>
  <si>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</si>
  <si>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</si>
  <si>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</si>
  <si>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</si>
  <si>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</si>
  <si>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</si>
  <si>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</si>
  <si>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</si>
  <si>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</si>
  <si>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</si>
  <si>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</si>
  <si>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</si>
  <si>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</si>
  <si>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</si>
  <si>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</si>
  <si>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</si>
  <si>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</si>
  <si>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</si>
  <si>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</si>
  <si>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</si>
  <si>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</si>
  <si>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</si>
  <si>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</si>
  <si>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</si>
  <si>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</si>
  <si>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</si>
  <si>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</si>
  <si>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</si>
  <si>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</si>
  <si>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</si>
  <si>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</si>
  <si>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</si>
  <si>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</si>
  <si>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</si>
  <si>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</si>
  <si>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</si>
  <si>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</si>
  <si>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</si>
  <si>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</si>
  <si>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</si>
  <si>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</si>
  <si>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</si>
  <si>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</si>
  <si>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</si>
  <si>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</si>
  <si>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</si>
  <si>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</si>
  <si>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</si>
  <si>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</si>
  <si>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</si>
  <si>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</si>
  <si>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</si>
  <si>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</si>
  <si>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</si>
  <si>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</si>
  <si>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</si>
  <si>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</si>
  <si>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</si>
  <si>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</si>
  <si>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</si>
  <si>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</si>
  <si>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</si>
  <si>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</si>
  <si>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</si>
  <si>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</si>
  <si>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</si>
  <si>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</si>
  <si>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</si>
  <si>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</si>
  <si>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</si>
  <si>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</si>
  <si>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</si>
  <si>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</si>
  <si>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</si>
  <si>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</si>
  <si>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</si>
  <si>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</si>
  <si>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</si>
  <si>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</si>
  <si>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</si>
  <si>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</si>
  <si>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</si>
  <si>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</si>
  <si>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</si>
  <si>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</si>
  <si>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</si>
  <si>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</si>
  <si>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</si>
  <si>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</si>
  <si>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</si>
  <si>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</si>
  <si>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</si>
  <si>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</si>
  <si>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</si>
  <si>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</si>
  <si>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</si>
  <si>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</si>
  <si>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</si>
  <si>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</si>
  <si>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</si>
  <si>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</si>
  <si>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</si>
  <si>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</si>
  <si>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</si>
  <si>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</si>
  <si>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</si>
  <si>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</si>
  <si>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</si>
  <si>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</si>
  <si>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</si>
  <si>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</si>
  <si>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</si>
  <si>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</si>
  <si>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</si>
  <si>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</si>
  <si>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</si>
  <si>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</si>
  <si>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</si>
  <si>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</si>
  <si>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</si>
  <si>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</si>
  <si>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</si>
  <si>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</si>
  <si>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</si>
  <si>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</si>
  <si>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</si>
  <si>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</si>
  <si>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</si>
  <si>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</si>
  <si>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</si>
  <si>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</si>
  <si>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</si>
  <si>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</si>
  <si>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</si>
  <si>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</si>
  <si>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</si>
  <si>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</si>
  <si>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</si>
  <si>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</si>
  <si>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</si>
  <si>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</si>
  <si>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</si>
  <si>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</si>
  <si>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</si>
  <si>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</si>
  <si>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</si>
  <si>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</si>
  <si>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</si>
  <si>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</si>
  <si>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</si>
  <si>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</si>
  <si>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</si>
  <si>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</si>
  <si>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</si>
  <si>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</si>
  <si>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</si>
  <si>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</si>
  <si>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</si>
  <si>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</si>
  <si>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</si>
  <si>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</si>
  <si>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</si>
  <si>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</si>
  <si>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</si>
  <si>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</si>
  <si>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</si>
  <si>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</si>
  <si>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</si>
  <si>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</si>
  <si>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</si>
  <si>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</si>
  <si>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</si>
  <si>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</si>
  <si>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</si>
  <si>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</si>
  <si>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</si>
  <si>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</si>
  <si>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</si>
  <si>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</si>
  <si>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</si>
  <si>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</si>
  <si>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</si>
  <si>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</si>
  <si>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</si>
  <si>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</si>
  <si>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</si>
  <si>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</si>
  <si>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</si>
  <si>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</si>
  <si>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</si>
  <si>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</si>
  <si>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</si>
  <si>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</si>
  <si>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</si>
  <si>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</si>
  <si>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</si>
  <si>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</si>
  <si>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</si>
  <si>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</si>
  <si>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</si>
  <si>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</si>
  <si>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</si>
  <si>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</si>
  <si>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</si>
  <si>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</si>
  <si>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</si>
  <si>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</si>
  <si>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</si>
  <si>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</si>
  <si>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</si>
  <si>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</si>
  <si>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</si>
  <si>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</si>
  <si>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</si>
  <si>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</si>
  <si>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</si>
  <si>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</si>
  <si>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</si>
  <si>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</si>
  <si>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</si>
  <si>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</si>
  <si>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</si>
  <si>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</si>
  <si>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</si>
  <si>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</si>
  <si>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</si>
  <si>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</si>
  <si>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</si>
  <si>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</si>
  <si>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</si>
  <si>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</si>
  <si>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</si>
  <si>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</si>
  <si>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</si>
  <si>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</si>
  <si>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</si>
  <si>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</si>
  <si>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</si>
  <si>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</si>
  <si>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</si>
  <si>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</si>
  <si>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</si>
  <si>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</si>
  <si>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</si>
  <si>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</si>
  <si>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</si>
  <si>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</si>
  <si>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</si>
  <si>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</si>
  <si>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</si>
  <si>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</si>
  <si>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</si>
  <si>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</si>
  <si>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</si>
  <si>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</si>
  <si>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</si>
  <si>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</si>
  <si>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</si>
  <si>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</si>
  <si>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</si>
  <si>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</si>
  <si>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</si>
  <si>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</si>
  <si>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</si>
  <si>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</si>
  <si>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</si>
  <si>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</si>
  <si>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</si>
  <si>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</si>
  <si>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</si>
  <si>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</si>
  <si>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</si>
  <si>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</si>
  <si>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</si>
  <si>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</si>
  <si>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</si>
  <si>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</si>
  <si>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</si>
  <si>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</si>
  <si>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</si>
  <si>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</si>
  <si>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</si>
  <si>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</si>
  <si>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</si>
  <si>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</si>
  <si>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</si>
  <si>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</si>
  <si>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</si>
  <si>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</si>
  <si>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</si>
  <si>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</si>
  <si>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</si>
  <si>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</si>
  <si>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</si>
  <si>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</si>
  <si>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</si>
  <si>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</si>
  <si>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</si>
  <si>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</si>
  <si>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</si>
  <si>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</si>
  <si>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</si>
  <si>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</si>
  <si>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</si>
  <si>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</si>
  <si>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</si>
  <si>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</si>
  <si>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</si>
  <si>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</si>
  <si>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</si>
  <si>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</si>
  <si>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</si>
  <si>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</si>
  <si>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</si>
  <si>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</si>
  <si>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</si>
  <si>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</si>
  <si>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</si>
  <si>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</si>
  <si>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</si>
  <si>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</si>
  <si>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</si>
  <si>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</si>
  <si>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</si>
  <si>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</si>
  <si>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</si>
  <si>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</si>
  <si>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</si>
  <si>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</si>
  <si>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</si>
  <si>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</si>
  <si>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</si>
  <si>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</si>
  <si>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</si>
  <si>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</si>
  <si>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</si>
  <si>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</si>
  <si>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</si>
  <si>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</si>
  <si>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</si>
  <si>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</si>
  <si>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</si>
  <si>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</si>
  <si>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</si>
  <si>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</si>
  <si>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</si>
  <si>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</si>
  <si>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</si>
  <si>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</si>
  <si>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</si>
  <si>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</si>
  <si>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</si>
  <si>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</si>
  <si>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</si>
  <si>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</si>
  <si>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</si>
  <si>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</si>
  <si>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</si>
  <si>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</si>
  <si>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</si>
  <si>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</si>
  <si>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</si>
  <si>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</si>
  <si>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</si>
  <si>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</si>
  <si>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</si>
  <si>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</si>
  <si>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</si>
  <si>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</si>
  <si>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</si>
  <si>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</si>
  <si>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</si>
  <si>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</si>
  <si>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</si>
  <si>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</si>
  <si>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</si>
  <si>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</si>
  <si>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</si>
  <si>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</si>
  <si>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</si>
  <si>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</si>
  <si>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</si>
  <si>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</si>
  <si>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</si>
  <si>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</si>
  <si>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</si>
  <si>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</si>
  <si>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</si>
  <si>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</si>
  <si>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</si>
  <si>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</si>
  <si>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</si>
  <si>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</si>
  <si>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</si>
  <si>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</si>
  <si>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</si>
  <si>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</si>
  <si>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</si>
  <si>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</si>
  <si>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</si>
  <si>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</si>
  <si>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</si>
  <si>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</si>
  <si>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</si>
  <si>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</si>
  <si>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</si>
  <si>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</si>
  <si>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</si>
  <si>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</si>
  <si>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</si>
  <si>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</si>
  <si>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</si>
  <si>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</si>
  <si>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</si>
  <si>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</si>
  <si>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</si>
  <si>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</si>
  <si>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</si>
  <si>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</si>
  <si>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</si>
  <si>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</si>
  <si>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</si>
  <si>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</si>
  <si>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</si>
  <si>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</si>
  <si>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</si>
  <si>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</si>
  <si>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</si>
  <si>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</si>
  <si>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</si>
  <si>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</si>
  <si>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</si>
  <si>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</si>
  <si>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</si>
  <si>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</si>
  <si>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</si>
  <si>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</si>
  <si>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</si>
  <si>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</si>
  <si>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</si>
  <si>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</si>
  <si>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</si>
  <si>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</si>
  <si>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</si>
  <si>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</si>
  <si>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</si>
  <si>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</si>
  <si>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</si>
  <si>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</si>
  <si>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</si>
  <si>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</si>
  <si>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</si>
  <si>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</si>
  <si>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</si>
  <si>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</si>
  <si>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</si>
  <si>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</si>
  <si>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</si>
  <si>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</si>
  <si>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</si>
  <si>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</si>
  <si>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</si>
  <si>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</si>
  <si>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</si>
  <si>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</si>
  <si>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</si>
  <si>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</si>
  <si>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</si>
  <si>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</si>
  <si>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</si>
  <si>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</si>
  <si>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</si>
  <si>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</si>
  <si>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</si>
  <si>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</si>
  <si>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</si>
  <si>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</si>
  <si>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</si>
  <si>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</si>
  <si>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</si>
  <si>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</si>
  <si>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</si>
  <si>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</si>
  <si>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</si>
  <si>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</si>
  <si>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</si>
  <si>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</si>
  <si>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</si>
  <si>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</si>
  <si>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</si>
  <si>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</si>
  <si>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</si>
  <si>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</si>
  <si>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</si>
  <si>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</si>
  <si>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</si>
  <si>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</si>
  <si>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</si>
  <si>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</si>
  <si>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</si>
  <si>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</si>
  <si>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</si>
  <si>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</si>
  <si>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</si>
  <si>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</si>
  <si>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</si>
  <si>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</si>
  <si>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</si>
  <si>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</si>
  <si>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</si>
  <si>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</si>
  <si>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</si>
  <si>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</si>
  <si>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</si>
  <si>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</si>
  <si>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</si>
  <si>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</si>
  <si>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</si>
  <si>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</si>
  <si>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</si>
  <si>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</si>
  <si>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</si>
  <si>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</si>
  <si>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</si>
  <si>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</si>
  <si>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</si>
  <si>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</si>
  <si>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</si>
  <si>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</si>
  <si>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</si>
  <si>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</si>
  <si>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</si>
  <si>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</si>
  <si>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</si>
  <si>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</si>
  <si>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</si>
  <si>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</si>
  <si>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</si>
  <si>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</si>
  <si>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</si>
  <si>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</si>
  <si>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</si>
  <si>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</si>
  <si>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</si>
  <si>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</si>
  <si>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</si>
  <si>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</si>
  <si>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</si>
  <si>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</si>
  <si>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</si>
  <si>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</si>
  <si>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</si>
  <si>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</si>
  <si>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</si>
  <si>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</si>
  <si>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</si>
  <si>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</si>
  <si>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</si>
  <si>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</si>
  <si>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</si>
  <si>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</si>
  <si>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</si>
  <si>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</si>
  <si>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</si>
  <si>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</si>
  <si>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</si>
  <si>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</si>
  <si>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</si>
  <si>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</si>
  <si>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</si>
  <si>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</si>
  <si>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</si>
  <si>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</si>
  <si>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</si>
  <si>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</si>
  <si>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</si>
  <si>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</si>
  <si>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</si>
  <si>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</si>
  <si>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</si>
  <si>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</si>
  <si>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</si>
  <si>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</si>
  <si>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</si>
  <si>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</si>
  <si>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</si>
  <si>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</si>
  <si>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</si>
  <si>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</si>
  <si>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</si>
  <si>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</si>
  <si>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</si>
  <si>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</si>
  <si>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</si>
  <si>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</si>
  <si>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</si>
  <si>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</si>
  <si>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</si>
  <si>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</si>
  <si>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</si>
  <si>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</si>
  <si>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</si>
  <si>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</si>
  <si>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</si>
  <si>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</si>
  <si>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</si>
  <si>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</si>
  <si>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</si>
  <si>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</si>
  <si>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</si>
  <si>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</si>
  <si>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</si>
  <si>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</si>
  <si>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</si>
  <si>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</si>
  <si>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</si>
  <si>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</si>
  <si>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</si>
  <si>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</si>
  <si>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</si>
  <si>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</si>
  <si>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</si>
  <si>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</si>
  <si>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</si>
  <si>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</si>
  <si>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</si>
  <si>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</si>
  <si>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</si>
  <si>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</si>
  <si>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</si>
  <si>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</si>
  <si>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</si>
  <si>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</si>
  <si>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</si>
  <si>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</si>
  <si>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</si>
  <si>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</si>
  <si>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</si>
  <si>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</si>
  <si>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</si>
  <si>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</si>
  <si>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</si>
  <si>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</si>
  <si>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</si>
  <si>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</si>
  <si>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</si>
  <si>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</si>
  <si>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</si>
  <si>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</si>
  <si>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</si>
  <si>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</si>
  <si>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</si>
  <si>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</si>
  <si>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</si>
  <si>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</si>
  <si>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</si>
  <si>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</si>
  <si>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</si>
  <si>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</si>
  <si>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</si>
  <si>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</si>
  <si>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</si>
  <si>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</si>
  <si>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</si>
  <si>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</si>
  <si>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</si>
  <si>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</si>
  <si>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</si>
  <si>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</si>
  <si>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</si>
  <si>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</si>
  <si>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</si>
  <si>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</si>
  <si>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</si>
  <si>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</si>
  <si>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</si>
  <si>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</si>
  <si>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</si>
  <si>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</si>
  <si>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</si>
  <si>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</si>
  <si>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</si>
  <si>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</si>
  <si>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</si>
  <si>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</si>
  <si>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</si>
  <si>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</si>
  <si>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</si>
  <si>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</si>
  <si>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</si>
  <si>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</si>
  <si>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</si>
  <si>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</si>
  <si>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</si>
  <si>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</si>
  <si>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</si>
  <si>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</si>
  <si>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</si>
  <si>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</si>
  <si>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</si>
  <si>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</si>
  <si>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</si>
  <si>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</si>
  <si>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</si>
  <si>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</si>
  <si>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</si>
  <si>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</si>
  <si>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</si>
  <si>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</si>
  <si>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</si>
  <si>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</si>
  <si>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</si>
  <si>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</si>
  <si>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</si>
  <si>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</si>
  <si>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</si>
  <si>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</si>
  <si>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</si>
  <si>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</si>
  <si>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</si>
  <si>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</si>
  <si>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</si>
  <si>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</si>
  <si>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</si>
  <si>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</si>
  <si>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</si>
  <si>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</si>
  <si>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</si>
  <si>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</si>
  <si>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</si>
  <si>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</si>
  <si>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</si>
  <si>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</si>
  <si>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</si>
  <si>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</si>
  <si>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</si>
  <si>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</si>
  <si>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</si>
  <si>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</si>
  <si>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</si>
  <si>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</si>
  <si>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</si>
  <si>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</si>
  <si>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</si>
  <si>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</si>
  <si>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</si>
  <si>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</si>
  <si>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</si>
  <si>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</si>
  <si>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</si>
  <si>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</si>
  <si>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</si>
  <si>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</si>
  <si>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</si>
  <si>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</si>
  <si>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</si>
  <si>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</si>
  <si>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</si>
  <si>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</si>
  <si>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</si>
  <si>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</si>
  <si>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</si>
  <si>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</si>
  <si>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</si>
  <si>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</si>
  <si>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</si>
  <si>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</si>
  <si>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</si>
  <si>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</si>
  <si>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</si>
  <si>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</si>
  <si>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</si>
  <si>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</si>
  <si>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</si>
  <si>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</si>
  <si>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</si>
  <si>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</si>
  <si>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</si>
  <si>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</si>
  <si>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</si>
  <si>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</si>
  <si>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</si>
  <si>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</si>
  <si>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</si>
  <si>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</si>
  <si>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</si>
  <si>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</si>
  <si>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</si>
  <si>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</si>
  <si>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</si>
  <si>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</si>
  <si>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</si>
  <si>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</si>
  <si>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</si>
  <si>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</si>
  <si>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</si>
  <si>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</si>
  <si>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</si>
  <si>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</si>
  <si>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</si>
  <si>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</si>
  <si>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</si>
  <si>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</si>
  <si>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</si>
  <si>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</si>
  <si>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</si>
  <si>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</si>
  <si>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</si>
  <si>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</si>
  <si>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</si>
  <si>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</si>
  <si>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</si>
  <si>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</si>
  <si>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</si>
  <si>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</si>
  <si>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</si>
  <si>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</si>
  <si>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</si>
  <si>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</si>
  <si>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</si>
  <si>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</si>
  <si>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</si>
  <si>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</si>
  <si>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</si>
  <si>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</si>
  <si>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</si>
  <si>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</si>
  <si>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</si>
  <si>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</si>
  <si>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</si>
  <si>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</si>
  <si>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</si>
  <si>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</si>
  <si>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</si>
  <si>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</si>
  <si>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</si>
  <si>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</si>
  <si>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</si>
  <si>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</si>
  <si>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</si>
  <si>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</si>
  <si>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</si>
  <si>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</si>
  <si>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</si>
  <si>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</si>
  <si>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</si>
  <si>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</si>
  <si>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</si>
  <si>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</si>
  <si>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</si>
  <si>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</si>
  <si>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</si>
  <si>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</si>
  <si>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</si>
  <si>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</si>
  <si>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</si>
  <si>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</si>
  <si>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</si>
  <si>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</si>
  <si>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</si>
  <si>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</si>
  <si>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</si>
  <si>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</si>
  <si>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</si>
  <si>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</si>
  <si>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</si>
  <si>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</si>
  <si>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</si>
  <si>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</si>
  <si>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</si>
  <si>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</si>
  <si>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</si>
  <si>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</si>
  <si>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</si>
  <si>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</si>
  <si>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</si>
  <si>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</si>
  <si>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</si>
  <si>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</si>
  <si>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</si>
  <si>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</si>
  <si>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</si>
  <si>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</si>
  <si>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</si>
  <si>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</si>
  <si>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</si>
  <si>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</si>
  <si>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</si>
  <si>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</si>
  <si>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</si>
  <si>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</si>
  <si>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</si>
  <si>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</si>
  <si>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</si>
  <si>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</si>
  <si>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</si>
  <si>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</si>
  <si>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</si>
  <si>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</si>
  <si>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</si>
  <si>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</si>
  <si>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</si>
  <si>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</si>
  <si>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</si>
  <si>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</si>
  <si>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</si>
  <si>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</si>
  <si>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</si>
  <si>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</si>
  <si>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</si>
  <si>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</si>
  <si>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</si>
  <si>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</si>
  <si>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</si>
  <si>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</si>
  <si>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</si>
  <si>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</si>
  <si>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</si>
  <si>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</si>
  <si>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</si>
  <si>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</si>
  <si>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</si>
  <si>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</si>
  <si>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</si>
  <si>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</si>
  <si>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</si>
  <si>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</si>
  <si>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</si>
  <si>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</si>
  <si>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</si>
  <si>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</si>
  <si>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</si>
  <si>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</si>
  <si>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</si>
  <si>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</si>
  <si>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</si>
  <si>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</si>
  <si>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</si>
  <si>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</si>
  <si>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</si>
  <si>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</si>
  <si>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</si>
  <si>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</si>
  <si>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</si>
  <si>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</si>
  <si>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</si>
  <si>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</si>
  <si>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</si>
  <si>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</si>
  <si>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</si>
  <si>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</si>
  <si>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</si>
  <si>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</si>
  <si>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</si>
  <si>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</si>
  <si>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</si>
  <si>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</si>
  <si>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</si>
  <si>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</si>
  <si>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</si>
  <si>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</si>
  <si>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</si>
  <si>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</si>
  <si>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</si>
  <si>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</si>
  <si>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</si>
  <si>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</si>
  <si>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</si>
  <si>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</si>
  <si>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</si>
  <si>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</si>
  <si>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</si>
  <si>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</si>
  <si>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</si>
  <si>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</si>
  <si>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</si>
  <si>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</si>
  <si>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</si>
  <si>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</si>
  <si>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</si>
  <si>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</si>
  <si>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</si>
  <si>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</si>
  <si>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</si>
  <si>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</si>
  <si>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</si>
  <si>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</si>
  <si>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</si>
  <si>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</si>
  <si>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</si>
  <si>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</si>
  <si>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</si>
  <si>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</si>
  <si>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</si>
  <si>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</si>
  <si>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</si>
  <si>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</si>
  <si>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</si>
  <si>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</si>
  <si>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</si>
  <si>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</si>
  <si>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</si>
  <si>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</si>
  <si>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</si>
  <si>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</si>
  <si>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</si>
  <si>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</si>
  <si>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</si>
  <si>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</si>
  <si>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</si>
  <si>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</si>
  <si>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</si>
  <si>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</si>
  <si>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</si>
  <si>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</si>
  <si>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</si>
  <si>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</si>
  <si>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</si>
  <si>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</si>
  <si>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</si>
  <si>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</si>
  <si>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</si>
  <si>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</si>
  <si>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</si>
  <si>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</si>
  <si>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</si>
  <si>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</si>
  <si>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</si>
  <si>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</si>
  <si>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</si>
  <si>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</si>
  <si>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</si>
  <si>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</si>
  <si>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</si>
  <si>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</si>
  <si>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</si>
  <si>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</si>
  <si>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</si>
  <si>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</si>
  <si>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</si>
  <si>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</si>
  <si>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</si>
  <si>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</si>
  <si>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</si>
  <si>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</si>
  <si>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</si>
  <si>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</si>
  <si>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</si>
  <si>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</si>
  <si>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</si>
  <si>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</si>
  <si>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</si>
  <si>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</si>
  <si>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</si>
  <si>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</si>
  <si>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</si>
  <si>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</si>
  <si>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</si>
  <si>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</si>
  <si>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</si>
  <si>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</si>
  <si>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</si>
  <si>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</si>
  <si>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</si>
  <si>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</si>
  <si>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</si>
  <si>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</si>
  <si>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</si>
  <si>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</si>
  <si>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</si>
  <si>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</si>
  <si>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</si>
  <si>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</si>
  <si>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</si>
  <si>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</si>
  <si>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</si>
  <si>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</si>
  <si>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</si>
  <si>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</si>
  <si>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</si>
  <si>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</si>
  <si>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</si>
  <si>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</si>
  <si>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</si>
  <si>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</si>
  <si>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</si>
  <si>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</si>
  <si>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</si>
  <si>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</si>
  <si>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</si>
  <si>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</si>
  <si>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</si>
  <si>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</si>
  <si>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</si>
  <si>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</si>
  <si>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</si>
  <si>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</si>
  <si>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</si>
  <si>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</si>
  <si>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</si>
  <si>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</si>
  <si>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</si>
  <si>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</si>
  <si>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</si>
  <si>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</si>
  <si>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</si>
  <si>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</si>
  <si>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</si>
  <si>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</si>
  <si>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</si>
  <si>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</si>
  <si>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</si>
  <si>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</si>
  <si>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</si>
  <si>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</si>
  <si>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</si>
  <si>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</si>
  <si>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</si>
  <si>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</si>
  <si>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</si>
  <si>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</si>
  <si>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</si>
  <si>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</si>
  <si>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</si>
  <si>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</si>
  <si>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</si>
  <si>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</si>
  <si>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</si>
  <si>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</si>
  <si>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</si>
  <si>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</si>
  <si>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</si>
  <si>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</si>
  <si>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</si>
  <si>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</si>
  <si>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</si>
  <si>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</si>
  <si>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</si>
  <si>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</si>
  <si>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</si>
  <si>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</si>
  <si>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</si>
  <si>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</si>
  <si>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</si>
  <si>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</si>
  <si>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</si>
  <si>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</si>
  <si>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</si>
  <si>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</si>
  <si>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</si>
  <si>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</si>
  <si>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</si>
  <si>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</si>
  <si>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</si>
  <si>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</si>
  <si>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</si>
  <si>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</si>
  <si>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</si>
  <si>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</si>
  <si>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</si>
  <si>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</si>
  <si>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</si>
  <si>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</si>
  <si>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</si>
  <si>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</si>
  <si>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</si>
  <si>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</si>
  <si>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</si>
  <si>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</si>
  <si>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</si>
  <si>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</si>
  <si>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</si>
  <si>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</si>
  <si>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</si>
  <si>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</si>
  <si>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</si>
  <si>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</si>
  <si>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</si>
  <si>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</si>
  <si>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</si>
  <si>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</si>
  <si>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</si>
  <si>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</si>
  <si>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</si>
  <si>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</si>
  <si>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</si>
  <si>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</si>
  <si>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</si>
  <si>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</si>
  <si>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</si>
  <si>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</si>
  <si>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</si>
  <si>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</si>
  <si>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</si>
  <si>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</si>
  <si>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</si>
  <si>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</si>
  <si>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</si>
  <si>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</si>
  <si>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</si>
  <si>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</si>
  <si>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</si>
  <si>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</si>
  <si>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</si>
  <si>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</si>
  <si>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</si>
  <si>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</si>
  <si>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</si>
  <si>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</si>
  <si>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</si>
  <si>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</si>
  <si>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</si>
  <si>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</si>
  <si>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</si>
  <si>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</si>
  <si>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</si>
  <si>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</si>
  <si>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</si>
  <si>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</si>
  <si>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</si>
  <si>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</si>
  <si>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</si>
  <si>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</si>
  <si>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</si>
  <si>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</si>
  <si>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</si>
  <si>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</si>
  <si>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</si>
  <si>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</si>
  <si>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</si>
  <si>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</si>
  <si>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</si>
  <si>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</si>
  <si>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</si>
  <si>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</si>
  <si>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</si>
  <si>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</si>
  <si>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</si>
  <si>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</si>
  <si>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</si>
  <si>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</si>
  <si>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</si>
  <si>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</si>
  <si>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</si>
  <si>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</si>
  <si>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</si>
  <si>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</si>
  <si>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</si>
  <si>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</si>
  <si>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</si>
  <si>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</si>
  <si>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</si>
  <si>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</si>
  <si>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</si>
  <si>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</si>
  <si>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</si>
  <si>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</si>
  <si>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</si>
  <si>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</si>
  <si>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</si>
  <si>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</si>
  <si>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</si>
  <si>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</si>
  <si>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</si>
  <si>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</si>
  <si>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</si>
  <si>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</si>
  <si>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</si>
  <si>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</si>
  <si>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</si>
  <si>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</si>
  <si>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</si>
  <si>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</si>
  <si>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</si>
  <si>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</si>
  <si>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</si>
  <si>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</si>
  <si>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</si>
  <si>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</si>
  <si>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</si>
  <si>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</si>
  <si>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</si>
  <si>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</si>
  <si>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</si>
  <si>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</si>
  <si>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</si>
  <si>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</si>
  <si>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</si>
  <si>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</si>
  <si>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</si>
  <si>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</si>
  <si>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</si>
  <si>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</si>
  <si>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</si>
  <si>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</si>
  <si>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</si>
  <si>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</si>
  <si>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</si>
  <si>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</si>
  <si>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</si>
  <si>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</si>
  <si>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</si>
  <si>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</si>
  <si>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</si>
  <si>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</si>
  <si>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</si>
  <si>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</si>
  <si>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</si>
  <si>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</si>
  <si>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</si>
  <si>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</si>
  <si>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</si>
  <si>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</si>
  <si>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</si>
  <si>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</si>
  <si>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</si>
  <si>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</si>
  <si>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</si>
  <si>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</si>
  <si>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</si>
  <si>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</si>
  <si>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</si>
  <si>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</si>
  <si>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</si>
  <si>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</si>
  <si>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</si>
  <si>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</si>
  <si>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</si>
  <si>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</si>
  <si>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</si>
  <si>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</si>
  <si>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</si>
  <si>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</si>
  <si>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</si>
  <si>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</si>
  <si>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</si>
  <si>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</si>
  <si>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</si>
  <si>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</si>
  <si>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</si>
  <si>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</si>
  <si>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</si>
  <si>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</si>
  <si>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</si>
  <si>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</si>
  <si>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</si>
  <si>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</si>
  <si>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</si>
  <si>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</si>
  <si>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</si>
  <si>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</si>
  <si>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</si>
  <si>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</si>
  <si>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</si>
  <si>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</si>
  <si>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</si>
  <si>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</si>
  <si>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</si>
  <si>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</si>
  <si>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</si>
  <si>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</si>
  <si>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</si>
  <si>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</si>
  <si>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</si>
  <si>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</si>
  <si>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</si>
  <si>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</si>
  <si>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</si>
  <si>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</si>
  <si>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</si>
  <si>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</si>
  <si>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</si>
  <si>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</si>
  <si>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</si>
  <si>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</si>
  <si>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</si>
  <si>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</si>
  <si>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</si>
  <si>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</si>
  <si>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</si>
  <si>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</si>
  <si>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</si>
  <si>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</si>
  <si>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</si>
  <si>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</si>
  <si>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</si>
  <si>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</si>
  <si>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</si>
  <si>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</si>
  <si>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</si>
  <si>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</si>
  <si>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</si>
  <si>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</si>
  <si>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</si>
  <si>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</si>
  <si>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</si>
  <si>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</si>
  <si>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</si>
  <si>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</si>
  <si>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</si>
  <si>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</si>
  <si>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</si>
  <si>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</si>
  <si>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</si>
  <si>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</si>
  <si>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</si>
  <si>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</si>
  <si>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</si>
  <si>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</si>
  <si>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</si>
  <si>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</si>
  <si>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</si>
  <si>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</si>
  <si>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</si>
  <si>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</si>
  <si>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</si>
  <si>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</si>
  <si>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</si>
  <si>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</si>
  <si>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</si>
  <si>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</si>
  <si>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</si>
  <si>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</si>
  <si>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</si>
  <si>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</si>
  <si>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</si>
  <si>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</si>
  <si>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</si>
  <si>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</si>
  <si>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</si>
  <si>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</si>
  <si>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</si>
  <si>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</si>
  <si>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</si>
  <si>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</si>
  <si>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</si>
  <si>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</si>
  <si>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</si>
  <si>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</si>
  <si>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</si>
  <si>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</si>
  <si>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</si>
  <si>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</si>
  <si>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</si>
  <si>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</si>
  <si>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</si>
  <si>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</si>
  <si>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</si>
  <si>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</si>
  <si>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</si>
  <si>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</si>
  <si>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</si>
  <si>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</si>
  <si>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</si>
  <si>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</si>
  <si>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</si>
  <si>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</si>
  <si>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</si>
  <si>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</si>
  <si>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</si>
  <si>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</si>
  <si>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</si>
  <si>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</si>
  <si>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</si>
  <si>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</si>
  <si>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</si>
  <si>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</si>
  <si>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</si>
  <si>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</si>
  <si>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</si>
  <si>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</si>
  <si>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</si>
  <si>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</si>
  <si>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</si>
  <si>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</si>
  <si>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</si>
  <si>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</si>
  <si>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</si>
  <si>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</si>
  <si>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</si>
  <si>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</si>
  <si>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</si>
  <si>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</si>
  <si>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</si>
  <si>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</si>
  <si>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</si>
  <si>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</si>
  <si>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</si>
  <si>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</si>
  <si>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</si>
  <si>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</si>
  <si>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</si>
  <si>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</si>
  <si>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</si>
  <si>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</si>
  <si>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</si>
  <si>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</si>
  <si>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</si>
  <si>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</si>
  <si>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</si>
  <si>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</si>
  <si>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</si>
  <si>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</si>
  <si>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</si>
  <si>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</si>
  <si>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</si>
  <si>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</si>
  <si>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</si>
  <si>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</si>
  <si>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</si>
  <si>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</si>
  <si>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</si>
  <si>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</si>
  <si>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</si>
  <si>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</si>
  <si>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</si>
  <si>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</si>
  <si>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</si>
  <si>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</si>
  <si>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</si>
  <si>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</si>
  <si>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</si>
  <si>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</si>
  <si>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</si>
  <si>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</si>
  <si>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</si>
  <si>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</si>
  <si>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</si>
  <si>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</si>
  <si>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</si>
  <si>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</si>
  <si>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</si>
  <si>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</si>
  <si>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</si>
  <si>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</si>
  <si>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</si>
  <si>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</si>
  <si>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</si>
  <si>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</si>
  <si>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</si>
  <si>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</si>
  <si>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</si>
  <si>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</si>
  <si>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</si>
  <si>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</si>
  <si>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</si>
  <si>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</si>
  <si>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</si>
  <si>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</si>
  <si>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</si>
  <si>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</si>
  <si>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</si>
  <si>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</si>
  <si>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</si>
  <si>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</si>
  <si>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</si>
  <si>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</si>
  <si>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</si>
  <si>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</si>
  <si>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</si>
  <si>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</si>
  <si>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</si>
  <si>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</si>
  <si>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</si>
  <si>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</si>
  <si>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</si>
  <si>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</si>
  <si>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</si>
  <si>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</si>
  <si>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</si>
  <si>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</si>
  <si>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</si>
  <si>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</si>
  <si>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</si>
  <si>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</si>
  <si>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</si>
  <si>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</si>
  <si>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</si>
  <si>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</si>
  <si>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</si>
  <si>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</si>
  <si>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</si>
  <si>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</si>
  <si>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</si>
  <si>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</si>
  <si>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</si>
  <si>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</si>
  <si>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</si>
  <si>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</si>
  <si>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</si>
  <si>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</si>
  <si>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</si>
  <si>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</si>
  <si>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</si>
  <si>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</si>
  <si>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</si>
  <si>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</si>
  <si>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</si>
  <si>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</si>
  <si>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</si>
  <si>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</si>
  <si>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</si>
  <si>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</si>
  <si>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</si>
  <si>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</si>
  <si>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</si>
  <si>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</si>
  <si>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</si>
  <si>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</si>
  <si>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</si>
  <si>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</si>
  <si>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</si>
  <si>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</si>
  <si>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</si>
  <si>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</si>
  <si>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</si>
  <si>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</si>
  <si>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</si>
  <si>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</si>
  <si>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</si>
  <si>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</si>
  <si>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</si>
  <si>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</si>
  <si>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</si>
  <si>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</si>
  <si>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</si>
  <si>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</si>
  <si>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</si>
  <si>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</si>
  <si>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</si>
  <si>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</si>
  <si>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</si>
  <si>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</si>
  <si>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</si>
  <si>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</si>
  <si>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</si>
  <si>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</si>
  <si>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</si>
  <si>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</si>
  <si>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</si>
  <si>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</si>
  <si>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</si>
  <si>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</si>
  <si>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</si>
  <si>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</si>
  <si>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</si>
  <si>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</si>
  <si>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</si>
  <si>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</si>
  <si>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</si>
  <si>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</si>
  <si>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</si>
  <si>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</si>
  <si>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</si>
  <si>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</si>
  <si>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</si>
  <si>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</si>
  <si>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</si>
  <si>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</si>
  <si>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</si>
  <si>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</si>
  <si>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</si>
  <si>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</si>
  <si>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</si>
  <si>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</si>
  <si>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</si>
  <si>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</si>
  <si>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</si>
  <si>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</si>
  <si>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</si>
  <si>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</si>
  <si>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</si>
  <si>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</si>
  <si>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</si>
  <si>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</si>
  <si>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</si>
  <si>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</si>
  <si>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</si>
  <si>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</si>
  <si>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</si>
  <si>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</si>
  <si>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</si>
  <si>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</si>
  <si>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</si>
  <si>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</si>
  <si>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</si>
  <si>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</si>
  <si>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</si>
  <si>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</si>
  <si>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</si>
  <si>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</si>
  <si>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</si>
  <si>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</si>
  <si>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</si>
  <si>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</si>
  <si>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</si>
  <si>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</si>
  <si>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</si>
  <si>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</si>
  <si>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</si>
  <si>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</si>
  <si>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</si>
  <si>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</si>
  <si>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</si>
  <si>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</si>
  <si>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</si>
  <si>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</si>
  <si>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</si>
  <si>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</si>
  <si>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</si>
  <si>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</si>
  <si>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</si>
  <si>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</si>
  <si>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</si>
  <si>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</si>
  <si>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</si>
  <si>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</si>
  <si>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</si>
  <si>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</si>
  <si>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</si>
  <si>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</si>
  <si>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</si>
  <si>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</si>
  <si>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</si>
  <si>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</si>
  <si>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</si>
  <si>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</si>
  <si>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</si>
  <si>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</si>
  <si>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</si>
  <si>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</si>
  <si>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</si>
  <si>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</si>
  <si>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</si>
  <si>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</si>
  <si>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</si>
  <si>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</si>
  <si>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</si>
  <si>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</si>
  <si>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</si>
  <si>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</si>
  <si>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</si>
  <si>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</si>
  <si>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</si>
  <si>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</si>
  <si>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</si>
  <si>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</si>
  <si>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</si>
  <si>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</si>
  <si>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</si>
  <si>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</si>
  <si>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</si>
  <si>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</si>
  <si>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</si>
  <si>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</si>
  <si>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</si>
  <si>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</si>
  <si>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</si>
  <si>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</si>
  <si>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</si>
  <si>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</si>
  <si>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</si>
  <si>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</si>
  <si>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</si>
  <si>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</si>
  <si>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</si>
  <si>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</si>
  <si>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</si>
  <si>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</si>
  <si>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</si>
  <si>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</si>
  <si>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</si>
  <si>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</si>
  <si>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</si>
  <si>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</si>
  <si>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</si>
  <si>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</si>
  <si>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</si>
  <si>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</si>
  <si>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</si>
  <si>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</si>
  <si>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</si>
  <si>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</si>
  <si>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</si>
  <si>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</si>
  <si>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</si>
  <si>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</si>
  <si>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</si>
  <si>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</si>
  <si>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</si>
  <si>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</si>
  <si>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</si>
  <si>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</si>
  <si>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</si>
  <si>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</si>
  <si>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</si>
  <si>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</si>
  <si>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</si>
  <si>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</si>
  <si>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</si>
  <si>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</si>
  <si>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</si>
  <si>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</si>
  <si>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</si>
  <si>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</si>
  <si>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</si>
  <si>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</si>
  <si>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</si>
  <si>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</si>
  <si>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</si>
  <si>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</si>
  <si>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</si>
  <si>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</si>
  <si>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</si>
  <si>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</si>
  <si>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</si>
  <si>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</si>
  <si>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</si>
  <si>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</si>
  <si>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</si>
  <si>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</si>
  <si>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</si>
  <si>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</si>
  <si>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</si>
  <si>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</si>
  <si>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</si>
  <si>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</si>
  <si>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</si>
  <si>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</si>
  <si>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</si>
  <si>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</si>
  <si>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</si>
  <si>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</si>
  <si>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</si>
  <si>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</si>
  <si>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</si>
  <si>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</si>
  <si>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</si>
  <si>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</si>
  <si>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</si>
  <si>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</si>
  <si>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</si>
  <si>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</si>
  <si>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</si>
  <si>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</si>
  <si>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</si>
  <si>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</si>
  <si>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</si>
  <si>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</si>
  <si>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</si>
  <si>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</si>
  <si>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</si>
  <si>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</si>
  <si>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</si>
  <si>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</si>
  <si>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</si>
  <si>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</si>
  <si>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</si>
  <si>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</si>
  <si>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</si>
  <si>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</si>
  <si>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</si>
  <si>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</si>
  <si>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</si>
  <si>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</si>
  <si>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</si>
  <si>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</si>
  <si>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</si>
  <si>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</si>
  <si>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</si>
  <si>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</si>
  <si>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</si>
  <si>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</si>
  <si>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</si>
  <si>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</si>
  <si>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</si>
  <si>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</si>
  <si>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</si>
  <si>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</si>
  <si>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</si>
  <si>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</si>
  <si>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</si>
  <si>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</si>
  <si>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</si>
  <si>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</si>
  <si>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</si>
  <si>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</si>
  <si>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</si>
  <si>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</si>
  <si>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</si>
  <si>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</si>
  <si>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</si>
  <si>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</si>
  <si>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</si>
  <si>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</si>
  <si>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</si>
  <si>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</si>
  <si>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</si>
  <si>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</si>
  <si>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</si>
  <si>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</si>
  <si>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</si>
  <si>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</si>
  <si>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</si>
  <si>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</si>
  <si>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</si>
  <si>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</si>
  <si>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</si>
  <si>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</si>
  <si>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</si>
  <si>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</si>
  <si>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</si>
  <si>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</si>
  <si>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</si>
  <si>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</si>
  <si>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</si>
  <si>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</si>
  <si>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</si>
  <si>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</si>
  <si>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</si>
  <si>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</si>
  <si>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</si>
  <si>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</si>
  <si>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</si>
  <si>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</si>
  <si>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</si>
  <si>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</si>
  <si>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</si>
  <si>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</si>
  <si>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</si>
  <si>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</si>
  <si>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</si>
  <si>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</si>
  <si>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</si>
  <si>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</si>
  <si>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</si>
  <si>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</si>
  <si>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</si>
  <si>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</si>
  <si>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</si>
  <si>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</si>
  <si>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</si>
  <si>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</si>
  <si>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</si>
  <si>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</si>
  <si>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</si>
  <si>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</si>
  <si>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</si>
  <si>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</si>
  <si>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</si>
  <si>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</si>
  <si>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</si>
  <si>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</si>
  <si>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</si>
  <si>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</si>
  <si>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</si>
  <si>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</si>
  <si>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</si>
  <si>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</si>
  <si>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</si>
  <si>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</si>
  <si>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</si>
  <si>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</si>
  <si>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</si>
  <si>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</si>
  <si>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</si>
  <si>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</si>
  <si>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</si>
  <si>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</si>
  <si>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</si>
  <si>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</si>
  <si>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</si>
  <si>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</si>
  <si>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</si>
  <si>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</si>
  <si>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</si>
  <si>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</si>
  <si>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</si>
  <si>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</si>
  <si>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</si>
  <si>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</si>
  <si>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</si>
  <si>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</si>
  <si>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</si>
  <si>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</si>
  <si>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</si>
  <si>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</si>
  <si>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</si>
  <si>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</si>
  <si>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</si>
  <si>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</si>
  <si>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</si>
  <si>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</si>
  <si>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</si>
  <si>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</si>
  <si>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</si>
  <si>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</si>
  <si>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</si>
  <si>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</si>
  <si>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</si>
  <si>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</si>
  <si>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</si>
  <si>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</si>
  <si>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</si>
  <si>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</si>
  <si>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</si>
  <si>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</si>
  <si>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</si>
  <si>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</si>
  <si>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</si>
  <si>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</si>
  <si>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</si>
  <si>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</si>
  <si>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</si>
  <si>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</si>
  <si>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</si>
  <si>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</si>
  <si>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</si>
  <si>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</si>
  <si>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</si>
  <si>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</si>
  <si>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</si>
  <si>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</si>
  <si>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</si>
  <si>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</si>
  <si>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</si>
  <si>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</si>
  <si>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</si>
  <si>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</si>
  <si>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</si>
  <si>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</si>
  <si>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</si>
  <si>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</si>
  <si>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</si>
  <si>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</si>
  <si>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</si>
  <si>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</si>
  <si>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</si>
  <si>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</si>
  <si>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</si>
  <si>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</si>
  <si>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</si>
  <si>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</si>
  <si>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</si>
  <si>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</si>
  <si>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</si>
  <si>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</si>
  <si>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</si>
  <si>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</si>
  <si>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</si>
  <si>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</si>
  <si>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</si>
  <si>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</si>
  <si>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</si>
  <si>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</si>
  <si>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</si>
  <si>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</si>
  <si>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</si>
  <si>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</si>
  <si>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</si>
  <si>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</si>
  <si>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</si>
  <si>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</si>
  <si>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</si>
  <si>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</si>
  <si>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</si>
  <si>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</si>
  <si>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</si>
  <si>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</si>
  <si>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</si>
  <si>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</si>
  <si>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</si>
  <si>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</si>
  <si>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</si>
  <si>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</si>
  <si>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</si>
  <si>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</si>
  <si>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</si>
  <si>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</si>
  <si>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</si>
  <si>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</si>
  <si>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</si>
  <si>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</si>
  <si>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</si>
  <si>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</si>
  <si>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</si>
  <si>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</si>
  <si>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</si>
  <si>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</si>
  <si>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</si>
  <si>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</si>
  <si>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</si>
  <si>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</si>
  <si>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</si>
  <si>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</si>
  <si>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</si>
  <si>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</si>
  <si>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</si>
  <si>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</si>
  <si>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</si>
  <si>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</si>
  <si>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</si>
  <si>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</si>
  <si>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</si>
  <si>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</si>
  <si>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</si>
  <si>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</si>
  <si>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</si>
  <si>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</si>
  <si>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</si>
  <si>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</si>
  <si>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</si>
  <si>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</si>
  <si>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</si>
  <si>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</si>
  <si>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</si>
  <si>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</si>
  <si>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</si>
  <si>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</si>
  <si>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</si>
  <si>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</si>
  <si>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</si>
  <si>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</si>
  <si>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</si>
  <si>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</si>
  <si>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</si>
  <si>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</si>
  <si>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</si>
  <si>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</si>
  <si>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</si>
  <si>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</si>
  <si>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</si>
  <si>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</si>
  <si>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</si>
  <si>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</si>
  <si>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</si>
  <si>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</si>
  <si>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</si>
  <si>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</si>
  <si>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</si>
  <si>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</si>
  <si>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</si>
  <si>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</si>
  <si>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</si>
  <si>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</si>
  <si>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</si>
  <si>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</si>
  <si>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</si>
  <si>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</si>
  <si>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</si>
  <si>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</si>
  <si>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</si>
  <si>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</si>
  <si>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</si>
  <si>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</si>
  <si>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</si>
  <si>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</si>
  <si>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</si>
  <si>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</si>
  <si>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</si>
  <si>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</si>
  <si>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</si>
  <si>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</si>
  <si>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</si>
  <si>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</si>
  <si>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</si>
  <si>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</si>
  <si>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</si>
  <si>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</si>
  <si>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</si>
  <si>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</si>
  <si>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</si>
  <si>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</si>
  <si>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</si>
  <si>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</si>
  <si>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</si>
  <si>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</si>
  <si>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</si>
  <si>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</si>
  <si>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</si>
  <si>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</si>
  <si>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</si>
  <si>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</si>
  <si>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</si>
  <si>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</si>
  <si>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</si>
  <si>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</si>
  <si>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</si>
  <si>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</si>
  <si>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</si>
  <si>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</si>
  <si>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</si>
  <si>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</si>
  <si>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</si>
  <si>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</si>
  <si>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</si>
  <si>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</si>
  <si>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</si>
  <si>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</si>
  <si>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</si>
  <si>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</si>
  <si>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</si>
  <si>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</si>
  <si>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</si>
  <si>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</si>
  <si>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</si>
  <si>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</si>
  <si>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</si>
  <si>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</si>
  <si>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</si>
  <si>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</si>
  <si>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</si>
  <si>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</si>
  <si>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</si>
  <si>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</si>
  <si>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</si>
  <si>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</si>
  <si>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</si>
  <si>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</si>
  <si>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</si>
  <si>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</si>
  <si>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</si>
  <si>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</si>
  <si>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</si>
  <si>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</si>
  <si>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</si>
  <si>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</si>
  <si>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</si>
  <si>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</si>
  <si>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</si>
  <si>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</si>
  <si>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</si>
  <si>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</si>
  <si>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</si>
  <si>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</si>
  <si>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</si>
  <si>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</si>
  <si>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</si>
  <si>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</si>
  <si>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</si>
  <si>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</si>
  <si>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</si>
  <si>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</si>
  <si>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</si>
  <si>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</si>
  <si>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</si>
  <si>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</si>
  <si>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</si>
  <si>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</si>
  <si>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</si>
  <si>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</si>
  <si>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</si>
  <si>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</si>
  <si>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</si>
  <si>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</si>
  <si>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</si>
  <si>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</si>
  <si>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</si>
  <si>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</si>
  <si>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</si>
  <si>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</si>
  <si>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</si>
  <si>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</si>
  <si>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</si>
  <si>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</si>
  <si>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</si>
  <si>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</si>
  <si>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</si>
  <si>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</si>
  <si>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</si>
  <si>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</si>
  <si>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</si>
  <si>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</si>
  <si>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</si>
  <si>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</si>
  <si>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</si>
  <si>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</si>
  <si>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</si>
  <si>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</si>
  <si>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</si>
  <si>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</si>
  <si>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</si>
  <si>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</si>
  <si>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</si>
  <si>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</si>
  <si>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</si>
  <si>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</si>
  <si>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</si>
  <si>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</si>
  <si>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</si>
  <si>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</si>
  <si>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</si>
  <si>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</si>
  <si>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</si>
  <si>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</si>
  <si>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</si>
  <si>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</si>
  <si>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</si>
  <si>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</si>
  <si>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</si>
  <si>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</si>
  <si>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</si>
  <si>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</si>
  <si>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</si>
  <si>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</si>
  <si>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</si>
  <si>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</si>
  <si>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</si>
  <si>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</si>
  <si>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</si>
  <si>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</si>
  <si>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</si>
  <si>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</si>
  <si>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</si>
  <si>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</si>
  <si>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</si>
  <si>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</si>
  <si>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</si>
  <si>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</si>
  <si>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</si>
  <si>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</si>
  <si>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</si>
  <si>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</si>
  <si>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</si>
  <si>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</si>
  <si>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</si>
  <si>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</si>
  <si>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</si>
  <si>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</si>
  <si>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</si>
  <si>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</si>
  <si>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</si>
  <si>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</si>
  <si>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</si>
  <si>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</si>
  <si>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</si>
  <si>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</si>
  <si>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</si>
  <si>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</si>
  <si>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</si>
  <si>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</si>
  <si>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</si>
  <si>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</si>
  <si>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</si>
  <si>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</si>
  <si>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</si>
  <si>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</si>
  <si>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</si>
  <si>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</si>
  <si>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</si>
  <si>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</si>
  <si>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</si>
  <si>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</si>
  <si>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</si>
  <si>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</si>
  <si>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</si>
  <si>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</si>
  <si>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</si>
  <si>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</si>
  <si>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</si>
  <si>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</si>
  <si>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</si>
  <si>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</si>
  <si>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</si>
  <si>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</si>
  <si>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</si>
  <si>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</si>
  <si>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</si>
  <si>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</si>
  <si>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</si>
  <si>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</si>
  <si>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</si>
  <si>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</si>
  <si>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</si>
  <si>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</si>
  <si>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</si>
  <si>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</si>
  <si>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</si>
  <si>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</si>
  <si>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</si>
  <si>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</si>
  <si>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</si>
  <si>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</si>
  <si>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</si>
  <si>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</si>
  <si>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</si>
  <si>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</si>
  <si>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</si>
  <si>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</si>
  <si>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</si>
  <si>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</si>
  <si>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</si>
  <si>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</si>
  <si>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</si>
  <si>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</si>
  <si>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</si>
  <si>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</si>
  <si>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</si>
  <si>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</si>
  <si>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</si>
  <si>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</si>
  <si>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</si>
  <si>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</si>
  <si>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</si>
  <si>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</si>
  <si>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</si>
  <si>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</si>
  <si>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</si>
  <si>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</si>
  <si>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</si>
  <si>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</si>
  <si>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</si>
  <si>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</si>
  <si>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</si>
  <si>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</si>
  <si>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</si>
  <si>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</si>
  <si>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</si>
  <si>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</si>
  <si>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</si>
  <si>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</si>
  <si>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</si>
  <si>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</si>
  <si>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</si>
  <si>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</si>
  <si>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</si>
  <si>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</si>
  <si>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</si>
  <si>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</si>
  <si>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</si>
  <si>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</si>
  <si>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</si>
  <si>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</si>
  <si>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</si>
  <si>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</si>
  <si>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</si>
  <si>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</si>
  <si>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</si>
  <si>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</si>
  <si>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</si>
  <si>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</si>
  <si>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</si>
  <si>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</si>
  <si>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</si>
  <si>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</si>
  <si>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</si>
  <si>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</si>
  <si>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</si>
  <si>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</si>
  <si>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</si>
  <si>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</si>
  <si>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</si>
  <si>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</si>
  <si>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</si>
  <si>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</si>
  <si>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</si>
  <si>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</si>
  <si>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</si>
  <si>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</si>
  <si>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</si>
  <si>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</si>
  <si>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</si>
  <si>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</si>
  <si>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</si>
  <si>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</si>
  <si>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</si>
  <si>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</si>
  <si>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</si>
  <si>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</si>
  <si>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</si>
  <si>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</si>
  <si>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</si>
  <si>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</si>
  <si>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</si>
  <si>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</si>
  <si>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</si>
  <si>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</si>
  <si>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</si>
  <si>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</si>
  <si>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</si>
  <si>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</si>
  <si>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</si>
  <si>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</si>
  <si>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</si>
  <si>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</si>
  <si>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</si>
  <si>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</si>
  <si>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</si>
  <si>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</si>
  <si>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</si>
  <si>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</si>
  <si>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</si>
  <si>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</si>
  <si>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</si>
  <si>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</si>
  <si>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</si>
  <si>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</si>
  <si>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</si>
  <si>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</si>
  <si>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</si>
  <si>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</si>
  <si>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</si>
  <si>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</si>
  <si>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</si>
  <si>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</si>
  <si>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</si>
  <si>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</si>
  <si>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</si>
  <si>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</si>
  <si>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</si>
  <si>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</si>
  <si>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</si>
  <si>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</si>
  <si>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</si>
  <si>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</si>
  <si>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</si>
  <si>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</si>
  <si>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</si>
  <si>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</si>
  <si>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</si>
  <si>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</si>
  <si>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</si>
  <si>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</si>
  <si>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</si>
  <si>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</si>
  <si>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</si>
  <si>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</si>
  <si>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</si>
  <si>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</si>
  <si>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</si>
  <si>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</si>
  <si>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</si>
  <si>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</si>
  <si>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</si>
  <si>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</si>
  <si>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</si>
  <si>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</si>
  <si>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</si>
  <si>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</si>
  <si>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</si>
  <si>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</si>
  <si>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</si>
  <si>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</si>
  <si>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</si>
  <si>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</si>
  <si>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</si>
  <si>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</si>
  <si>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</si>
  <si>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</si>
  <si>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</si>
  <si>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</si>
  <si>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</si>
  <si>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</si>
  <si>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</si>
  <si>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</si>
  <si>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</si>
  <si>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</si>
  <si>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</si>
  <si>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</si>
  <si>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</si>
  <si>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</si>
  <si>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</si>
  <si>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</si>
  <si>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</si>
  <si>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</si>
  <si>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</si>
  <si>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</si>
  <si>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</si>
  <si>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</si>
  <si>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</si>
  <si>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</si>
  <si>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</si>
  <si>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</si>
  <si>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</si>
  <si>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</si>
  <si>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</si>
  <si>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</si>
  <si>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</si>
  <si>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</si>
  <si>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</si>
  <si>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</si>
  <si>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</si>
  <si>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</si>
  <si>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</si>
  <si>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</si>
  <si>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</si>
  <si>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</si>
  <si>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</si>
  <si>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</si>
  <si>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</si>
  <si>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</si>
  <si>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</si>
  <si>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</si>
  <si>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</si>
  <si>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</si>
  <si>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</si>
  <si>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</si>
  <si>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</si>
  <si>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</si>
  <si>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</si>
  <si>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</si>
  <si>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</si>
  <si>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</si>
  <si>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</si>
  <si>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</si>
  <si>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</si>
  <si>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</si>
  <si>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</si>
  <si>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</si>
  <si>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</si>
  <si>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</si>
  <si>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</si>
  <si>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</si>
  <si>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</si>
  <si>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</si>
  <si>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</si>
  <si>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</si>
  <si>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</si>
  <si>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</si>
  <si>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</si>
  <si>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</si>
  <si>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</si>
  <si>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</si>
  <si>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</si>
  <si>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</si>
  <si>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</si>
  <si>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</si>
  <si>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</si>
  <si>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</si>
  <si>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</si>
  <si>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</si>
  <si>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</si>
  <si>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</si>
  <si>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</si>
  <si>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</si>
  <si>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</si>
  <si>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</si>
  <si>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</si>
  <si>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</si>
  <si>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</si>
  <si>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</si>
  <si>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</si>
  <si>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</si>
  <si>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</si>
  <si>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</si>
  <si>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</si>
  <si>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</si>
  <si>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</si>
  <si>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</si>
  <si>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</si>
  <si>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</si>
  <si>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</si>
  <si>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</si>
  <si>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</si>
  <si>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</si>
  <si>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</si>
  <si>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</si>
  <si>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</si>
  <si>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</si>
  <si>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</si>
  <si>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</si>
  <si>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</si>
  <si>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</si>
  <si>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</si>
  <si>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</si>
  <si>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</si>
  <si>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</si>
  <si>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</si>
  <si>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</si>
  <si>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</si>
  <si>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</si>
  <si>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</si>
  <si>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</si>
  <si>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</si>
  <si>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</si>
  <si>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</si>
  <si>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</si>
  <si>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</si>
  <si>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</si>
  <si>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</si>
  <si>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</si>
  <si>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</si>
  <si>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</si>
  <si>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</si>
  <si>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</si>
  <si>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</si>
  <si>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</si>
  <si>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</si>
  <si>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</si>
  <si>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</si>
  <si>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</si>
  <si>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</si>
  <si>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</si>
  <si>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</si>
  <si>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</si>
  <si>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</si>
  <si>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</si>
  <si>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</si>
  <si>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</si>
  <si>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</si>
  <si>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</si>
  <si>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</si>
  <si>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</si>
  <si>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</si>
  <si>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</si>
  <si>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</si>
  <si>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</si>
  <si>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</si>
  <si>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</si>
  <si>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</si>
  <si>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</si>
  <si>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</si>
  <si>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</si>
  <si>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</si>
  <si>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</si>
  <si>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</si>
  <si>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</si>
  <si>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</si>
  <si>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</si>
  <si>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</si>
  <si>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</si>
  <si>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</si>
  <si>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</si>
  <si>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</si>
  <si>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</si>
  <si>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</si>
  <si>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</si>
  <si>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</si>
  <si>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</si>
  <si>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</si>
  <si>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</si>
  <si>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</si>
  <si>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</si>
  <si>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</si>
  <si>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</si>
  <si>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</si>
  <si>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</si>
  <si>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</si>
  <si>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</si>
  <si>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</si>
  <si>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</si>
  <si>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</si>
  <si>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</si>
  <si>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</si>
  <si>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</si>
  <si>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</si>
  <si>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</si>
  <si>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</si>
  <si>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</si>
  <si>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</si>
  <si>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</si>
  <si>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</si>
  <si>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</si>
  <si>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</si>
  <si>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</si>
  <si>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</si>
  <si>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</si>
  <si>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</si>
  <si>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</si>
  <si>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</si>
  <si>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</si>
  <si>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</si>
  <si>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</si>
  <si>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</si>
  <si>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</si>
  <si>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</si>
  <si>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</si>
  <si>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</si>
  <si>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</si>
  <si>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</si>
  <si>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</si>
  <si>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</si>
  <si>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</si>
  <si>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</si>
  <si>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</si>
  <si>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</si>
  <si>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</si>
  <si>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</si>
  <si>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</si>
  <si>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</si>
  <si>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</si>
  <si>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</si>
  <si>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</si>
  <si>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</si>
  <si>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</si>
  <si>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</si>
  <si>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</si>
  <si>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</si>
  <si>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</si>
  <si>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</si>
  <si>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</si>
  <si>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</si>
  <si>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</si>
  <si>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</si>
  <si>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</si>
  <si>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</si>
  <si>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</si>
  <si>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</si>
  <si>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</si>
  <si>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</si>
  <si>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</si>
  <si>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</si>
  <si>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</si>
  <si>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</si>
  <si>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</si>
  <si>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</si>
  <si>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</si>
  <si>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</si>
  <si>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</si>
  <si>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</si>
  <si>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</si>
  <si>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</si>
  <si>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</si>
  <si>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</si>
  <si>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</si>
  <si>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</si>
  <si>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</si>
  <si>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</si>
  <si>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</si>
  <si>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</si>
  <si>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</si>
  <si>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</si>
  <si>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</si>
  <si>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</si>
  <si>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</si>
  <si>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</si>
  <si>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</si>
  <si>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</si>
  <si>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</si>
  <si>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</si>
  <si>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</si>
  <si>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</si>
  <si>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</si>
  <si>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</si>
  <si>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</si>
  <si>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</si>
  <si>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</si>
  <si>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</si>
  <si>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</si>
  <si>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</si>
  <si>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</si>
  <si>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</si>
  <si>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</si>
  <si>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</si>
  <si>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</si>
  <si>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</si>
  <si>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</si>
  <si>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</si>
  <si>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</si>
  <si>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</si>
  <si>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</si>
  <si>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</si>
  <si>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</si>
  <si>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</si>
  <si>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</si>
  <si>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</si>
  <si>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</si>
  <si>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</si>
  <si>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</si>
  <si>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</si>
  <si>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</si>
  <si>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</si>
  <si>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</si>
  <si>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</si>
  <si>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</si>
  <si>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</si>
  <si>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</si>
  <si>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</si>
  <si>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</si>
  <si>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</si>
  <si>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</si>
  <si>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</si>
  <si>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</si>
  <si>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</si>
  <si>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</si>
  <si>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</si>
  <si>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</si>
  <si>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</si>
  <si>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</si>
  <si>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</si>
  <si>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</si>
  <si>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</si>
  <si>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</si>
  <si>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</si>
  <si>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</si>
  <si>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</si>
  <si>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</si>
  <si>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</si>
  <si>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</si>
  <si>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</si>
  <si>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</si>
  <si>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</si>
  <si>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</si>
  <si>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</si>
  <si>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</si>
  <si>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</si>
  <si>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</si>
  <si>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</si>
  <si>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</si>
  <si>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</si>
  <si>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</si>
  <si>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</si>
  <si>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</si>
  <si>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</si>
  <si>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</si>
  <si>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</si>
  <si>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</si>
  <si>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</si>
  <si>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</si>
  <si>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</si>
  <si>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</si>
  <si>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</si>
  <si>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</si>
  <si>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</si>
  <si>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</si>
  <si>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</si>
  <si>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</si>
  <si>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</si>
  <si>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</si>
  <si>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</si>
  <si>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</si>
  <si>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</si>
  <si>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</si>
  <si>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</si>
  <si>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</si>
  <si>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</si>
  <si>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</si>
  <si>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</si>
  <si>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</si>
  <si>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</si>
  <si>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</si>
  <si>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</si>
  <si>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</si>
  <si>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</si>
  <si>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</si>
  <si>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</si>
  <si>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</si>
  <si>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</si>
  <si>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</si>
  <si>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</si>
  <si>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</si>
  <si>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</si>
  <si>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</si>
  <si>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</si>
  <si>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</si>
  <si>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</si>
  <si>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</si>
  <si>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</si>
  <si>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</si>
  <si>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</si>
  <si>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</si>
  <si>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</si>
  <si>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</si>
  <si>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</si>
  <si>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</si>
  <si>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</si>
  <si>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</si>
  <si>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</si>
  <si>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</si>
  <si>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</si>
  <si>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</si>
  <si>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</si>
  <si>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</si>
  <si>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</si>
  <si>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</si>
  <si>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</si>
  <si>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</si>
  <si>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</si>
  <si>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</si>
  <si>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</si>
  <si>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</si>
  <si>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</si>
  <si>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</si>
  <si>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</si>
  <si>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</si>
  <si>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</si>
  <si>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</si>
  <si>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</si>
  <si>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</si>
  <si>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</si>
  <si>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</si>
  <si>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</si>
  <si>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</si>
  <si>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</si>
  <si>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</si>
  <si>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</si>
  <si>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</si>
  <si>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</si>
  <si>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</si>
  <si>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</si>
  <si>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</si>
  <si>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</si>
  <si>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</si>
  <si>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</si>
  <si>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</si>
  <si>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</si>
  <si>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</si>
  <si>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</si>
  <si>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</si>
  <si>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</si>
  <si>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</si>
  <si>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</si>
  <si>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</si>
  <si>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</si>
  <si>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</si>
  <si>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</si>
  <si>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</si>
  <si>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</si>
  <si>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</si>
  <si>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</si>
  <si>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</si>
  <si>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</si>
  <si>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</si>
  <si>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</si>
  <si>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</si>
  <si>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</si>
  <si>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</si>
  <si>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</si>
  <si>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</si>
  <si>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</si>
  <si>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</si>
  <si>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</si>
  <si>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</si>
  <si>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</si>
  <si>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</si>
  <si>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</si>
  <si>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</si>
  <si>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</si>
  <si>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</si>
  <si>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</si>
  <si>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</si>
  <si>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</si>
  <si>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</si>
  <si>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</si>
  <si>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</si>
  <si>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</si>
  <si>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</si>
  <si>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</si>
  <si>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</si>
  <si>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</si>
  <si>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</si>
  <si>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</si>
  <si>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</si>
  <si>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</si>
  <si>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</si>
  <si>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</si>
  <si>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</si>
  <si>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</si>
  <si>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</si>
  <si>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</si>
  <si>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</si>
  <si>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</si>
  <si>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</si>
  <si>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</si>
  <si>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</si>
  <si>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</si>
  <si>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</si>
  <si>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</si>
  <si>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</si>
  <si>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</si>
  <si>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</si>
  <si>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</si>
  <si>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</si>
  <si>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</si>
  <si>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</si>
  <si>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</si>
  <si>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</si>
  <si>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</si>
  <si>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</si>
  <si>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</si>
  <si>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</si>
  <si>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</si>
  <si>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</si>
  <si>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</si>
  <si>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</si>
  <si>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</si>
  <si>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</si>
  <si>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</si>
  <si>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</si>
  <si>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</si>
  <si>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</si>
  <si>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</si>
  <si>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</si>
  <si>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</si>
  <si>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</si>
  <si>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</si>
  <si>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</si>
  <si>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</si>
  <si>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</si>
  <si>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</si>
  <si>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</si>
  <si>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</si>
  <si>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</si>
  <si>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</si>
  <si>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</si>
  <si>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</si>
  <si>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</si>
  <si>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</si>
  <si>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</si>
  <si>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</si>
  <si>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</si>
  <si>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</si>
  <si>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</si>
  <si>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</si>
  <si>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</si>
  <si>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</si>
  <si>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</si>
  <si>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</si>
  <si>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</si>
  <si>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</si>
  <si>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</si>
  <si>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</si>
  <si>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</si>
  <si>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</si>
  <si>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</si>
  <si>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</si>
  <si>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</si>
  <si>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</si>
  <si>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</si>
  <si>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</si>
  <si>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</si>
  <si>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</si>
  <si>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</si>
  <si>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</si>
  <si>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</si>
  <si>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</si>
  <si>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</si>
  <si>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</si>
  <si>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</si>
  <si>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</si>
  <si>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</si>
  <si>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</si>
  <si>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</si>
  <si>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</si>
  <si>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</si>
  <si>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</si>
  <si>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</si>
  <si>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</si>
  <si>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</si>
  <si>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</si>
  <si>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</si>
  <si>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</si>
  <si>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</si>
  <si>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</si>
  <si>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</si>
  <si>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</si>
  <si>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</si>
  <si>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</si>
  <si>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</si>
  <si>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</si>
  <si>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</si>
  <si>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</si>
  <si>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</si>
  <si>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</si>
  <si>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</si>
  <si>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</si>
  <si>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</si>
  <si>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</si>
  <si>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</si>
  <si>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</si>
  <si>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</si>
  <si>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</si>
  <si>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</si>
  <si>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</si>
  <si>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</si>
  <si>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</si>
  <si>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</si>
  <si>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</si>
  <si>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</si>
  <si>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</si>
  <si>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</si>
  <si>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</si>
  <si>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</si>
  <si>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</si>
  <si>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</si>
  <si>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</si>
  <si>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</si>
  <si>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</si>
  <si>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</si>
  <si>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</si>
  <si>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</si>
  <si>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</si>
  <si>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</si>
  <si>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</si>
  <si>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</si>
  <si>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</si>
  <si>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</si>
  <si>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</si>
  <si>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</si>
  <si>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</si>
  <si>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</si>
  <si>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</si>
  <si>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</si>
  <si>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</si>
  <si>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</si>
  <si>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</si>
  <si>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</si>
  <si>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</si>
  <si>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</si>
  <si>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</si>
  <si>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</si>
  <si>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</si>
  <si>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</si>
  <si>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</si>
  <si>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</si>
  <si>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</si>
  <si>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</si>
  <si>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</si>
  <si>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</si>
  <si>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</si>
  <si>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</si>
  <si>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</si>
  <si>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</si>
  <si>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</si>
  <si>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</si>
  <si>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</si>
  <si>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</si>
  <si>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</si>
  <si>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</si>
  <si>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</si>
  <si>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</si>
  <si>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</si>
  <si>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</si>
  <si>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</si>
  <si>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</si>
  <si>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</si>
  <si>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</si>
  <si>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</si>
  <si>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</si>
  <si>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</si>
  <si>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</si>
  <si>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</si>
  <si>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</si>
  <si>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</si>
  <si>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</si>
  <si>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</si>
  <si>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</si>
  <si>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</si>
  <si>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</si>
  <si>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</si>
  <si>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</si>
  <si>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</si>
  <si>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</si>
  <si>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</si>
  <si>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</si>
  <si>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</si>
  <si>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</si>
  <si>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</si>
  <si>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</si>
  <si>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</si>
  <si>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</si>
  <si>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</si>
  <si>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</si>
  <si>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</si>
  <si>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</si>
  <si>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</si>
  <si>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</si>
  <si>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</si>
  <si>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</si>
  <si>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</si>
  <si>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</si>
  <si>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</si>
  <si>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</si>
  <si>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</si>
  <si>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</si>
  <si>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</si>
  <si>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</si>
  <si>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</si>
  <si>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</si>
  <si>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</si>
  <si>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</si>
  <si>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</si>
  <si>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</si>
  <si>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</si>
  <si>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</si>
  <si>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</si>
  <si>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</si>
  <si>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</si>
  <si>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</si>
  <si>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</si>
  <si>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</si>
  <si>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</si>
  <si>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</si>
  <si>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</si>
  <si>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</si>
  <si>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</si>
  <si>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</si>
  <si>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</si>
  <si>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</si>
  <si>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</si>
  <si>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</si>
  <si>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</si>
  <si>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</si>
  <si>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</si>
  <si>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</si>
  <si>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</si>
  <si>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</si>
  <si>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</si>
  <si>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</si>
  <si>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</si>
  <si>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</si>
  <si>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</si>
  <si>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</si>
  <si>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</si>
  <si>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</si>
  <si>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</si>
  <si>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</si>
  <si>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</si>
  <si>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</si>
  <si>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</si>
  <si>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</si>
  <si>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</si>
  <si>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</si>
  <si>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</si>
  <si>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</si>
  <si>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</si>
  <si>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</si>
  <si>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</si>
  <si>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</si>
  <si>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</si>
  <si>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</si>
  <si>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</si>
  <si>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</si>
  <si>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</si>
  <si>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</si>
  <si>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</si>
  <si>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</si>
  <si>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</si>
  <si>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</si>
  <si>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</si>
  <si>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</si>
  <si>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</si>
  <si>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</si>
  <si>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</si>
  <si>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</si>
  <si>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</si>
  <si>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</si>
  <si>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</si>
  <si>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</si>
  <si>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</si>
  <si>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</si>
  <si>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</si>
  <si>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</si>
  <si>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</si>
  <si>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</si>
  <si>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</si>
  <si>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</si>
  <si>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</si>
  <si>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</si>
  <si>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</si>
  <si>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</si>
  <si>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</si>
  <si>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</si>
  <si>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</si>
  <si>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</si>
  <si>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</si>
  <si>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</si>
  <si>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</si>
  <si>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</si>
  <si>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</si>
  <si>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</si>
  <si>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</si>
  <si>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</si>
  <si>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</si>
  <si>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</si>
  <si>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</si>
  <si>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</si>
  <si>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</si>
  <si>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</si>
  <si>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</si>
  <si>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</si>
  <si>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</si>
  <si>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</si>
  <si>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</si>
  <si>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</si>
  <si>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</si>
  <si>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</si>
  <si>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</si>
  <si>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</si>
  <si>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</si>
  <si>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</si>
  <si>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</si>
  <si>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</si>
  <si>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</si>
  <si>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</si>
  <si>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</si>
  <si>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</si>
  <si>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</si>
  <si>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</si>
  <si>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</si>
  <si>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</si>
  <si>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</si>
  <si>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</si>
  <si>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</si>
  <si>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</si>
  <si>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</si>
  <si>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</si>
  <si>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</si>
  <si>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</si>
  <si>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</si>
  <si>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</si>
  <si>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</si>
  <si>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</si>
  <si>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</si>
  <si>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</si>
  <si>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</si>
  <si>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</si>
  <si>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</si>
  <si>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</si>
  <si>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</si>
  <si>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</si>
  <si>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</si>
  <si>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</si>
  <si>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</si>
  <si>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</si>
  <si>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</si>
  <si>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</si>
  <si>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</si>
  <si>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</si>
  <si>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</si>
  <si>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</si>
  <si>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</si>
  <si>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</si>
  <si>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</si>
  <si>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</si>
  <si>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</si>
  <si>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</si>
  <si>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</si>
  <si>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</si>
  <si>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</si>
  <si>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</si>
  <si>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</si>
  <si>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</si>
  <si>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</si>
  <si>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</si>
  <si>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</si>
  <si>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</si>
  <si>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</si>
  <si>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</si>
  <si>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</si>
  <si>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</si>
  <si>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</si>
  <si>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</si>
  <si>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</si>
  <si>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</si>
  <si>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</si>
  <si>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</si>
  <si>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</si>
  <si>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</si>
  <si>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</si>
  <si>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</si>
  <si>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</si>
  <si>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</si>
  <si>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</si>
  <si>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</si>
  <si>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</si>
  <si>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</si>
  <si>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</si>
  <si>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</si>
  <si>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</si>
  <si>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</si>
  <si>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</si>
  <si>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</si>
  <si>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</si>
  <si>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</si>
  <si>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</si>
  <si>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</si>
  <si>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</si>
  <si>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</si>
  <si>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</si>
  <si>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</si>
  <si>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</si>
  <si>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</si>
  <si>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</si>
  <si>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</si>
  <si>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</si>
  <si>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</si>
  <si>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</si>
  <si>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</si>
  <si>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</si>
  <si>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</si>
  <si>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</si>
  <si>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</si>
  <si>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</si>
  <si>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</si>
  <si>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</si>
  <si>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</si>
  <si>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</si>
  <si>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</si>
  <si>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</si>
  <si>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</si>
  <si>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</si>
  <si>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</si>
  <si>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</si>
  <si>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</si>
  <si>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</si>
  <si>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</si>
  <si>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</si>
  <si>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</si>
  <si>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</si>
  <si>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</si>
  <si>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</si>
  <si>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</si>
  <si>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</si>
  <si>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</si>
  <si>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</si>
  <si>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</si>
  <si>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</si>
  <si>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</si>
  <si>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</si>
  <si>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</si>
  <si>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</si>
  <si>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</si>
  <si>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</si>
  <si>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</si>
  <si>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</si>
  <si>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</si>
  <si>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</si>
  <si>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</si>
  <si>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</si>
  <si>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</si>
  <si>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</si>
  <si>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</si>
  <si>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</si>
  <si>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</si>
  <si>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</si>
  <si>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</si>
  <si>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</si>
  <si>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</si>
  <si>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</si>
  <si>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</si>
  <si>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</si>
  <si>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</si>
  <si>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</si>
  <si>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</si>
  <si>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</si>
  <si>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</si>
  <si>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</si>
  <si>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</si>
  <si>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</si>
  <si>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</si>
  <si>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</si>
  <si>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</si>
  <si>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</si>
  <si>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</si>
  <si>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</si>
  <si>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</si>
  <si>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</si>
  <si>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</si>
  <si>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</si>
  <si>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</si>
  <si>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</si>
  <si>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</si>
  <si>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</si>
  <si>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</si>
  <si>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</si>
  <si>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</si>
  <si>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</si>
  <si>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</si>
  <si>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</si>
  <si>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</si>
  <si>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</si>
  <si>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</si>
  <si>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</si>
  <si>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</si>
  <si>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</si>
  <si>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</si>
  <si>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</si>
  <si>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</si>
  <si>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</si>
  <si>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</si>
  <si>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</si>
  <si>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</si>
  <si>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</si>
  <si>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</si>
  <si>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</si>
  <si>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</si>
  <si>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</si>
  <si>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</si>
  <si>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</si>
  <si>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</si>
  <si>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</si>
  <si>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</si>
  <si>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</si>
  <si>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</si>
  <si>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</si>
  <si>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</si>
  <si>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</si>
  <si>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</si>
  <si>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</si>
  <si>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</si>
  <si>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</si>
  <si>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</si>
  <si>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</si>
  <si>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</si>
  <si>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</si>
  <si>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</si>
  <si>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</si>
  <si>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</si>
  <si>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</si>
  <si>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</si>
  <si>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</si>
  <si>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</si>
  <si>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</si>
  <si>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</si>
  <si>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</si>
  <si>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</si>
  <si>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</si>
  <si>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</si>
  <si>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</si>
  <si>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</si>
  <si>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</si>
  <si>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</si>
  <si>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</si>
  <si>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</si>
  <si>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</si>
  <si>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</si>
  <si>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</si>
  <si>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</si>
  <si>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</si>
  <si>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</si>
  <si>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</si>
  <si>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</si>
  <si>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</si>
  <si>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</si>
  <si>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</si>
  <si>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</si>
  <si>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</si>
  <si>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</si>
  <si>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</si>
  <si>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</si>
  <si>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</si>
  <si>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</si>
  <si>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</si>
  <si>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</si>
  <si>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</si>
  <si>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</si>
  <si>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</si>
  <si>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</si>
  <si>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</si>
  <si>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</si>
  <si>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</si>
  <si>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</si>
  <si>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</si>
  <si>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</si>
  <si>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</si>
  <si>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</si>
  <si>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</si>
  <si>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</si>
  <si>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</si>
  <si>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</si>
  <si>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</si>
  <si>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</si>
  <si>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</si>
  <si>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</si>
  <si>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</si>
  <si>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</si>
  <si>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</si>
  <si>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</si>
  <si>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</si>
  <si>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</si>
  <si>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</si>
  <si>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</si>
  <si>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</si>
  <si>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</si>
  <si>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</si>
  <si>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</si>
  <si>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</si>
  <si>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</si>
  <si>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</si>
  <si>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</si>
  <si>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</si>
  <si>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</si>
  <si>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</si>
  <si>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</si>
  <si>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</si>
  <si>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</si>
  <si>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</si>
  <si>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</si>
  <si>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</si>
  <si>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</si>
  <si>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</si>
  <si>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</si>
  <si>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</si>
  <si>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</si>
  <si>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</si>
  <si>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</si>
  <si>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</si>
  <si>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</si>
  <si>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</si>
  <si>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</si>
  <si>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</si>
  <si>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</si>
  <si>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</si>
  <si>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</si>
  <si>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</si>
  <si>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</si>
  <si>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</si>
  <si>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</si>
  <si>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</si>
  <si>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</si>
  <si>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</si>
  <si>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</si>
  <si>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</si>
  <si>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</si>
  <si>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</si>
  <si>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</si>
  <si>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</si>
  <si>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</si>
  <si>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</si>
  <si>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</si>
  <si>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</si>
  <si>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</si>
  <si>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</si>
  <si>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</si>
  <si>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</si>
  <si>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</si>
  <si>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</si>
  <si>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</si>
  <si>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</si>
  <si>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</si>
  <si>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</si>
  <si>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</si>
  <si>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</si>
  <si>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</si>
  <si>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</si>
  <si>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</si>
  <si>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</si>
  <si>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</si>
  <si>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</si>
  <si>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</si>
  <si>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</si>
  <si>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</si>
  <si>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</si>
  <si>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</si>
  <si>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</si>
  <si>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</si>
  <si>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</si>
  <si>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</si>
  <si>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</si>
  <si>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</si>
  <si>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</si>
  <si>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</si>
  <si>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</si>
  <si>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</si>
  <si>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</si>
  <si>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</si>
  <si>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</si>
  <si>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</si>
  <si>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</si>
  <si>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</si>
  <si>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</si>
  <si>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</si>
  <si>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</si>
  <si>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</si>
  <si>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</si>
  <si>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</si>
  <si>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</si>
  <si>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</si>
  <si>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</si>
  <si>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</si>
  <si>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</si>
  <si>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</si>
  <si>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</si>
  <si>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</si>
  <si>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</si>
  <si>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</si>
  <si>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</si>
  <si>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</si>
  <si>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</si>
  <si>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</si>
  <si>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</si>
  <si>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</si>
  <si>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</si>
  <si>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</si>
  <si>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</si>
  <si>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</si>
  <si>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</si>
  <si>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</si>
  <si>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</si>
  <si>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</si>
  <si>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</si>
  <si>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</si>
  <si>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</si>
  <si>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</si>
  <si>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</si>
  <si>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</si>
  <si>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</si>
  <si>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</si>
  <si>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</si>
  <si>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</si>
  <si>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</si>
  <si>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</si>
  <si>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</si>
  <si>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</si>
  <si>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</si>
  <si>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</si>
  <si>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</si>
  <si>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</si>
  <si>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</si>
  <si>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</si>
  <si>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</si>
  <si>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</si>
  <si>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</si>
  <si>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</si>
  <si>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</si>
  <si>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</si>
  <si>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</si>
  <si>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</si>
  <si>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</si>
  <si>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</si>
  <si>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</si>
  <si>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</si>
  <si>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</si>
  <si>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</si>
  <si>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</si>
  <si>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</si>
  <si>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</si>
  <si>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</si>
  <si>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</si>
  <si>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</si>
  <si>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</si>
  <si>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</si>
  <si>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</si>
  <si>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</si>
  <si>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</si>
  <si>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</si>
  <si>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</si>
  <si>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</si>
  <si>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</si>
  <si>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</si>
  <si>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</si>
  <si>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</si>
  <si>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</si>
  <si>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</si>
  <si>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</si>
  <si>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</si>
  <si>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</si>
  <si>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</si>
  <si>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</si>
  <si>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</si>
  <si>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</si>
  <si>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</si>
  <si>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</si>
  <si>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</si>
  <si>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</si>
  <si>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</si>
  <si>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</si>
  <si>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</si>
  <si>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</si>
  <si>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</si>
  <si>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</si>
  <si>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</si>
  <si>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</si>
  <si>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</si>
  <si>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</si>
  <si>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</si>
  <si>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</si>
  <si>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</si>
  <si>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</si>
  <si>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</si>
  <si>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</si>
  <si>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</si>
  <si>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</si>
  <si>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</si>
  <si>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</si>
  <si>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</si>
  <si>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</si>
  <si>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</si>
  <si>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</si>
  <si>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</si>
  <si>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</si>
  <si>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</si>
  <si>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</si>
  <si>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</si>
  <si>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</si>
  <si>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</si>
  <si>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</si>
  <si>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</si>
  <si>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</si>
  <si>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</si>
  <si>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</si>
  <si>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</si>
  <si>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</si>
  <si>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</si>
  <si>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</si>
  <si>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</si>
  <si>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</si>
  <si>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</si>
  <si>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</si>
  <si>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</si>
  <si>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</si>
  <si>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</si>
  <si>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</si>
  <si>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</si>
  <si>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</si>
  <si>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</si>
  <si>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</si>
  <si>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</si>
  <si>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</si>
  <si>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</si>
  <si>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</si>
  <si>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</si>
  <si>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</si>
  <si>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</si>
  <si>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</si>
  <si>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</si>
  <si>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</si>
  <si>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</si>
  <si>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</si>
  <si>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</si>
  <si>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</si>
  <si>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</si>
  <si>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</si>
  <si>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</si>
  <si>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</si>
  <si>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</si>
  <si>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</si>
  <si>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</si>
  <si>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</si>
  <si>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</si>
  <si>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</si>
  <si>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</si>
  <si>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</si>
  <si>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</si>
  <si>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</si>
  <si>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</si>
  <si>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</si>
  <si>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</si>
  <si>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</si>
  <si>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</si>
  <si>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</si>
  <si>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</si>
  <si>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</si>
  <si>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</si>
  <si>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</si>
  <si>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</si>
  <si>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</si>
  <si>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</si>
  <si>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</si>
  <si>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</si>
  <si>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</si>
  <si>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</si>
  <si>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</si>
  <si>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</si>
  <si>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</si>
  <si>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</si>
  <si>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</si>
  <si>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</si>
  <si>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</si>
  <si>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</si>
  <si>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</si>
  <si>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</si>
  <si>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</si>
  <si>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</si>
  <si>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</si>
  <si>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</si>
  <si>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</si>
  <si>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</si>
  <si>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</si>
  <si>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</si>
  <si>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</si>
  <si>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</si>
  <si>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</si>
  <si>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</si>
  <si>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</si>
  <si>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</si>
  <si>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</si>
  <si>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</si>
  <si>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</si>
  <si>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</si>
  <si>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</si>
  <si>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</si>
  <si>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</si>
  <si>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</si>
  <si>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</si>
  <si>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</si>
  <si>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</si>
  <si>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</si>
  <si>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</si>
  <si>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</si>
  <si>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</si>
  <si>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</si>
  <si>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</si>
  <si>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</si>
  <si>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</si>
  <si>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</si>
  <si>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</si>
  <si>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</si>
  <si>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</si>
  <si>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</si>
  <si>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</si>
  <si>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</si>
  <si>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</si>
  <si>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</si>
  <si>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</si>
  <si>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</si>
  <si>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</si>
  <si>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</si>
  <si>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</si>
  <si>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</si>
  <si>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</si>
  <si>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</si>
  <si>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</si>
  <si>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</si>
  <si>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</si>
  <si>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</si>
  <si>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</si>
  <si>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</si>
  <si>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</si>
  <si>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</si>
  <si>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</si>
  <si>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</si>
  <si>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</si>
  <si>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</si>
  <si>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</si>
  <si>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</si>
  <si>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</si>
  <si>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</si>
  <si>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</si>
  <si>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</si>
  <si>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</si>
  <si>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</si>
  <si>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</si>
  <si>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</si>
  <si>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</si>
  <si>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</si>
  <si>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</si>
  <si>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</si>
  <si>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</si>
  <si>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</si>
  <si>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</si>
  <si>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</si>
  <si>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</si>
  <si>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</si>
  <si>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</si>
  <si>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</si>
  <si>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</si>
  <si>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</si>
  <si>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</si>
  <si>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</si>
  <si>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</si>
  <si>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</si>
  <si>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</si>
  <si>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</si>
  <si>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</si>
  <si>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</si>
  <si>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</si>
  <si>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</si>
  <si>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</si>
  <si>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</si>
  <si>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</si>
  <si>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</si>
  <si>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</si>
  <si>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</si>
  <si>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</si>
  <si>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</si>
  <si>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</si>
  <si>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</si>
  <si>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</si>
  <si>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</si>
  <si>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</si>
  <si>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</si>
  <si>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</si>
  <si>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</si>
  <si>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</si>
  <si>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</si>
  <si>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</si>
  <si>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</si>
  <si>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</si>
  <si>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</si>
  <si>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</si>
  <si>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</si>
  <si>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</si>
  <si>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</si>
  <si>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</si>
  <si>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</si>
  <si>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</si>
  <si>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</si>
  <si>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</si>
  <si>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</si>
  <si>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</si>
  <si>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</si>
  <si>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</si>
  <si>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</si>
  <si>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</si>
  <si>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</si>
  <si>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</si>
  <si>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</si>
  <si>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</si>
  <si>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</si>
  <si>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</si>
  <si>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</si>
  <si>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</si>
  <si>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</si>
  <si>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</si>
  <si>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</si>
  <si>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</si>
  <si>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</si>
  <si>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</si>
  <si>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</si>
  <si>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</si>
  <si>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</si>
  <si>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</si>
  <si>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</si>
  <si>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</si>
  <si>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</si>
  <si>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</si>
  <si>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</si>
  <si>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</si>
  <si>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</si>
  <si>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</si>
  <si>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</si>
  <si>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</si>
  <si>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</si>
  <si>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</si>
  <si>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</si>
  <si>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</si>
  <si>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</si>
  <si>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</si>
  <si>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</si>
  <si>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</si>
  <si>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</si>
  <si>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</si>
  <si>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</si>
  <si>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</si>
  <si>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</si>
  <si>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</si>
  <si>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</si>
  <si>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</si>
  <si>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</si>
  <si>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</si>
  <si>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</si>
  <si>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</si>
  <si>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</si>
  <si>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</si>
  <si>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</si>
  <si>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</si>
  <si>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</si>
  <si>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</si>
  <si>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</si>
  <si>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</si>
  <si>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</si>
  <si>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</si>
  <si>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</si>
  <si>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</si>
  <si>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</si>
  <si>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</si>
  <si>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</si>
  <si>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</si>
  <si>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</si>
  <si>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</si>
  <si>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</si>
  <si>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</si>
  <si>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</si>
  <si>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</si>
  <si>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</si>
  <si>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</si>
  <si>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</si>
  <si>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</si>
  <si>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</si>
  <si>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</si>
  <si>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</si>
  <si>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</si>
  <si>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</si>
  <si>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</si>
  <si>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</si>
  <si>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</si>
  <si>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</si>
  <si>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</si>
  <si>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</si>
  <si>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</si>
  <si>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</si>
  <si>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</si>
  <si>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</si>
  <si>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</si>
  <si>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</si>
  <si>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</si>
  <si>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</si>
  <si>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</si>
  <si>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</si>
  <si>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</si>
  <si>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</si>
  <si>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</si>
  <si>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</si>
  <si>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</si>
  <si>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</si>
  <si>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</si>
  <si>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</si>
  <si>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</si>
  <si>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</si>
  <si>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</si>
  <si>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</si>
  <si>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</si>
  <si>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</si>
  <si>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</si>
  <si>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</si>
  <si>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</si>
  <si>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</si>
  <si>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</si>
  <si>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</si>
  <si>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</si>
  <si>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</si>
  <si>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</si>
  <si>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</si>
  <si>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</si>
  <si>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</si>
  <si>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</si>
  <si>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</si>
  <si>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</si>
  <si>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</si>
  <si>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</si>
  <si>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</si>
  <si>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</si>
  <si>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</si>
  <si>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</si>
  <si>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</si>
  <si>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</si>
  <si>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</si>
  <si>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</si>
  <si>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</si>
  <si>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</si>
  <si>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</si>
  <si>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</si>
  <si>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</si>
  <si>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</si>
  <si>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</si>
  <si>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</si>
  <si>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</si>
  <si>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</si>
  <si>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</si>
  <si>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</si>
  <si>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</si>
  <si>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</si>
  <si>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</si>
  <si>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</si>
  <si>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</si>
  <si>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</si>
  <si>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</si>
  <si>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</si>
  <si>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</si>
  <si>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</si>
  <si>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</si>
  <si>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</si>
  <si>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</si>
  <si>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</si>
  <si>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</si>
  <si>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</si>
  <si>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</si>
  <si>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</si>
  <si>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</si>
  <si>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</si>
  <si>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</si>
  <si>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</si>
  <si>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</si>
  <si>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</si>
  <si>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</si>
  <si>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</si>
  <si>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</si>
  <si>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</si>
  <si>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</si>
  <si>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</si>
  <si>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</si>
  <si>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</si>
  <si>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</si>
  <si>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</si>
  <si>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</si>
  <si>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</si>
  <si>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</si>
  <si>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</si>
  <si>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</si>
  <si>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</si>
  <si>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</si>
  <si>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</si>
  <si>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</si>
  <si>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</si>
  <si>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</si>
  <si>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</si>
  <si>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</si>
  <si>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</si>
  <si>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</si>
  <si>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</si>
  <si>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</si>
  <si>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</si>
  <si>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</si>
  <si>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</si>
  <si>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</si>
  <si>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</si>
  <si>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</si>
  <si>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</si>
  <si>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</si>
  <si>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</si>
  <si>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</si>
  <si>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</si>
  <si>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</si>
  <si>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</si>
  <si>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</si>
  <si>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</si>
  <si>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</si>
  <si>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</si>
  <si>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</si>
  <si>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</si>
  <si>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</si>
  <si>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</si>
  <si>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</si>
  <si>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</si>
  <si>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</si>
  <si>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</si>
  <si>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</si>
  <si>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</si>
  <si>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</si>
  <si>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</si>
  <si>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</si>
  <si>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</si>
  <si>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</si>
  <si>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</si>
  <si>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</si>
  <si>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</si>
  <si>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</si>
  <si>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</si>
  <si>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</si>
  <si>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</si>
  <si>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</si>
  <si>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</si>
  <si>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</si>
  <si>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</si>
  <si>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</si>
  <si>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</si>
  <si>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</si>
  <si>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</si>
  <si>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</si>
  <si>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</si>
  <si>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</si>
  <si>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</si>
  <si>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</si>
  <si>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</si>
  <si>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</si>
  <si>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</si>
  <si>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</si>
  <si>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</si>
  <si>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</si>
  <si>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</si>
  <si>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</si>
  <si>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</si>
  <si>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</si>
  <si>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</si>
  <si>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</si>
  <si>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</si>
  <si>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</si>
  <si>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</si>
  <si>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</si>
  <si>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</si>
  <si>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</si>
  <si>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</si>
  <si>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</si>
  <si>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</si>
  <si>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</si>
  <si>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</si>
  <si>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</si>
  <si>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</si>
  <si>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</si>
  <si>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</si>
  <si>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</si>
  <si>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</si>
  <si>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</si>
  <si>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</si>
  <si>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</si>
  <si>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</si>
  <si>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</si>
  <si>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</si>
  <si>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</si>
  <si>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</si>
  <si>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</si>
  <si>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</si>
  <si>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</si>
  <si>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</si>
  <si>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</si>
  <si>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</si>
  <si>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</si>
  <si>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</si>
  <si>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</si>
  <si>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</si>
  <si>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</si>
  <si>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</si>
  <si>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</si>
  <si>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</si>
  <si>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</si>
  <si>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</si>
  <si>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</si>
  <si>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</si>
  <si>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</si>
  <si>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</si>
  <si>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</si>
  <si>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</si>
  <si>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</si>
  <si>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</si>
  <si>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</si>
  <si>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</si>
  <si>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</si>
  <si>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</si>
  <si>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</si>
  <si>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</si>
  <si>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</si>
  <si>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</si>
  <si>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</si>
  <si>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</si>
  <si>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</si>
  <si>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</si>
  <si>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</si>
  <si>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</si>
  <si>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</si>
  <si>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</si>
  <si>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</si>
  <si>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</si>
  <si>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</si>
  <si>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</si>
  <si>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</si>
  <si>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</si>
  <si>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</si>
  <si>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</si>
  <si>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</si>
  <si>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</si>
  <si>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</si>
  <si>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</si>
  <si>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</si>
  <si>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</si>
  <si>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</si>
  <si>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</si>
  <si>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</si>
  <si>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</si>
  <si>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</si>
  <si>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</si>
  <si>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</si>
  <si>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</si>
  <si>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</si>
  <si>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</si>
  <si>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</si>
  <si>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</si>
  <si>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</si>
  <si>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</si>
  <si>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</si>
  <si>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</si>
  <si>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</si>
  <si>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</si>
  <si>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</si>
  <si>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</si>
  <si>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</si>
  <si>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</si>
  <si>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</si>
  <si>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</si>
  <si>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</si>
  <si>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</si>
  <si>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</si>
  <si>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</si>
  <si>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</si>
  <si>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</si>
  <si>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</si>
  <si>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</si>
  <si>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</si>
  <si>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</si>
  <si>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</si>
  <si>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</si>
  <si>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</si>
  <si>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</si>
  <si>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</si>
  <si>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</si>
  <si>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</si>
  <si>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</si>
  <si>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</si>
  <si>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</si>
  <si>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</si>
  <si>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</si>
  <si>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</si>
  <si>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</si>
  <si>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</si>
  <si>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</si>
  <si>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</si>
  <si>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</si>
  <si>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</si>
  <si>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</si>
  <si>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</si>
  <si>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</si>
  <si>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</si>
  <si>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</si>
  <si>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</si>
  <si>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</si>
  <si>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</si>
  <si>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</si>
  <si>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</si>
  <si>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</si>
  <si>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</si>
  <si>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</si>
  <si>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</si>
  <si>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</si>
  <si>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</si>
  <si>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</si>
  <si>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</si>
  <si>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</si>
  <si>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</si>
  <si>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</si>
  <si>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</si>
  <si>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</si>
  <si>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</si>
  <si>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</si>
  <si>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</si>
  <si>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</si>
  <si>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</si>
  <si>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</si>
  <si>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</si>
  <si>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</si>
  <si>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</si>
  <si>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</si>
  <si>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</si>
  <si>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</si>
  <si>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</si>
  <si>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</si>
  <si>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</si>
  <si>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</si>
  <si>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</si>
  <si>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</si>
  <si>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</si>
  <si>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</si>
  <si>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</si>
  <si>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</si>
  <si>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</si>
  <si>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</si>
  <si>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</si>
  <si>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</si>
  <si>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</si>
  <si>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</si>
  <si>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</si>
  <si>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</si>
  <si>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</si>
  <si>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</si>
  <si>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</si>
  <si>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</si>
  <si>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</si>
  <si>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</si>
  <si>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</si>
  <si>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</si>
  <si>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</si>
  <si>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</si>
  <si>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</si>
  <si>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</si>
  <si>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</si>
  <si>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</si>
  <si>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</si>
  <si>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</si>
  <si>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</si>
  <si>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</si>
  <si>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</si>
  <si>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</si>
  <si>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</si>
  <si>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</si>
  <si>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</si>
  <si>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</si>
  <si>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</si>
  <si>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</si>
  <si>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</si>
  <si>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</si>
  <si>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</si>
  <si>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</si>
  <si>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</si>
  <si>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</si>
  <si>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</si>
  <si>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</si>
  <si>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</si>
  <si>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</si>
  <si>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</si>
  <si>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</si>
  <si>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</si>
  <si>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</si>
  <si>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</si>
  <si>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</si>
  <si>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</si>
  <si>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</si>
  <si>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</si>
  <si>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</si>
  <si>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</si>
  <si>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</si>
  <si>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</si>
  <si>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</si>
  <si>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</si>
  <si>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</si>
  <si>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</si>
  <si>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</si>
  <si>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</si>
  <si>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</si>
  <si>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</si>
  <si>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</si>
  <si>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</si>
  <si>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</si>
  <si>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</si>
  <si>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</si>
  <si>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</si>
  <si>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</si>
  <si>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</si>
  <si>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</si>
  <si>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</si>
  <si>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</si>
  <si>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</si>
  <si>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</si>
  <si>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</si>
  <si>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</si>
  <si>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</si>
  <si>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</si>
  <si>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</si>
  <si>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</si>
  <si>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</si>
  <si>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</si>
  <si>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</si>
  <si>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</si>
  <si>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</si>
  <si>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</si>
  <si>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</si>
  <si>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</si>
  <si>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</si>
  <si>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</si>
  <si>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</si>
  <si>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</si>
  <si>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</si>
  <si>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</si>
  <si>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</si>
  <si>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</si>
  <si>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</si>
  <si>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</si>
  <si>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</si>
  <si>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</si>
  <si>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</si>
  <si>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</si>
  <si>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</si>
  <si>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</si>
  <si>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</si>
  <si>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</si>
  <si>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</si>
  <si>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</si>
  <si>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</si>
  <si>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</si>
  <si>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</si>
  <si>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</si>
  <si>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</si>
  <si>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</si>
  <si>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</si>
  <si>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</si>
  <si>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</si>
  <si>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</si>
  <si>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</si>
  <si>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</si>
  <si>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</si>
  <si>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</si>
  <si>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</si>
  <si>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</si>
  <si>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</si>
  <si>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</si>
  <si>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</si>
  <si>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</si>
  <si>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</si>
  <si>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</si>
  <si>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</si>
  <si>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</si>
  <si>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</si>
  <si>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</si>
  <si>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</si>
  <si>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</si>
  <si>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</si>
  <si>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</si>
  <si>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</si>
  <si>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</si>
  <si>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</si>
  <si>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</si>
  <si>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</si>
  <si>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</si>
  <si>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</si>
  <si>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</si>
  <si>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</si>
  <si>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</si>
  <si>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</si>
  <si>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</si>
  <si>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</si>
  <si>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</si>
  <si>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</si>
  <si>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</si>
  <si>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</si>
  <si>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</si>
  <si>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</si>
  <si>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</si>
  <si>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</si>
  <si>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</si>
  <si>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</si>
  <si>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</si>
  <si>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</si>
  <si>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</si>
  <si>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</si>
  <si>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</si>
  <si>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</si>
  <si>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</si>
  <si>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</si>
  <si>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</si>
  <si>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</si>
  <si>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</si>
  <si>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</si>
  <si>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</si>
  <si>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</si>
  <si>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</si>
  <si>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</si>
  <si>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</si>
  <si>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</si>
  <si>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</si>
  <si>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</si>
  <si>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</si>
  <si>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</si>
  <si>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</si>
  <si>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</si>
  <si>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</si>
  <si>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</si>
  <si>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</si>
  <si>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</si>
  <si>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</si>
  <si>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</si>
  <si>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</si>
  <si>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</si>
  <si>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</si>
  <si>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</si>
  <si>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</si>
  <si>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</si>
  <si>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</si>
  <si>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</si>
  <si>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</si>
  <si>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</si>
  <si>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</si>
  <si>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</si>
  <si>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</si>
  <si>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</si>
  <si>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</si>
  <si>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</si>
  <si>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</si>
  <si>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</si>
  <si>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</si>
  <si>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</si>
  <si>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</si>
  <si>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</si>
  <si>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</si>
  <si>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</si>
  <si>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</si>
  <si>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</si>
  <si>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</si>
  <si>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</si>
  <si>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</si>
  <si>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</si>
  <si>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</si>
  <si>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</si>
  <si>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</si>
  <si>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</si>
  <si>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</si>
  <si>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</si>
  <si>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</si>
  <si>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</si>
  <si>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</si>
  <si>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</si>
  <si>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</si>
  <si>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</si>
  <si>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</si>
  <si>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</si>
  <si>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</si>
  <si>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</si>
  <si>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</si>
  <si>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</si>
  <si>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</si>
  <si>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</si>
  <si>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</si>
  <si>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</si>
  <si>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</si>
  <si>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</si>
  <si>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</si>
  <si>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</si>
  <si>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</si>
  <si>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</si>
  <si>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</si>
  <si>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</si>
  <si>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</si>
  <si>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</si>
  <si>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</si>
  <si>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</si>
  <si>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</si>
  <si>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</si>
  <si>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</si>
  <si>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</si>
  <si>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</si>
  <si>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</si>
  <si>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</si>
  <si>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</si>
  <si>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</si>
  <si>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</si>
  <si>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</si>
  <si>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</si>
  <si>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</si>
  <si>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</si>
  <si>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</si>
  <si>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</si>
  <si>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</si>
  <si>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</si>
  <si>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</si>
  <si>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</si>
  <si>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</si>
  <si>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</si>
  <si>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</si>
  <si>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</si>
  <si>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</si>
  <si>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</si>
  <si>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</si>
  <si>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</si>
  <si>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</si>
  <si>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</si>
  <si>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</si>
  <si>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</si>
  <si>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</si>
  <si>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</si>
  <si>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</si>
  <si>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</si>
  <si>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</si>
  <si>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</si>
  <si>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</si>
  <si>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</si>
  <si>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</si>
  <si>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</si>
  <si>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</si>
  <si>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</si>
  <si>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</si>
  <si>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</si>
  <si>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</si>
  <si>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</si>
  <si>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</si>
  <si>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</si>
  <si>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</si>
  <si>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</si>
  <si>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</si>
  <si>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</si>
  <si>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</si>
  <si>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</si>
  <si>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</si>
  <si>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</si>
  <si>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</si>
  <si>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</si>
  <si>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</si>
  <si>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</si>
  <si>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</si>
  <si>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</si>
  <si>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</si>
  <si>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</si>
  <si>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</si>
  <si>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</si>
  <si>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</si>
  <si>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</si>
  <si>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</si>
  <si>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</si>
  <si>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</si>
  <si>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</si>
  <si>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</si>
  <si>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</si>
  <si>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</si>
  <si>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</si>
  <si>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</si>
  <si>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</si>
  <si>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</si>
  <si>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</si>
  <si>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</si>
  <si>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</si>
  <si>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</si>
  <si>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</si>
  <si>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</si>
  <si>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</si>
  <si>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</si>
  <si>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</si>
  <si>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</si>
  <si>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</si>
  <si>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</si>
  <si>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</si>
  <si>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</si>
  <si>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</si>
  <si>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</si>
  <si>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</si>
  <si>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</si>
  <si>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</si>
  <si>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</si>
  <si>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</si>
  <si>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</si>
  <si>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</si>
  <si>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</si>
  <si>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</si>
  <si>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</si>
  <si>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</si>
  <si>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</si>
  <si>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</si>
  <si>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</si>
  <si>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</si>
  <si>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</si>
  <si>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</si>
  <si>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</si>
  <si>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</si>
  <si>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</si>
  <si>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</si>
  <si>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</si>
  <si>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</si>
  <si>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</si>
  <si>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</si>
  <si>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</si>
  <si>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</si>
  <si>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</si>
  <si>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</si>
  <si>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</si>
  <si>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</si>
  <si>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</si>
  <si>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</si>
  <si>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</si>
  <si>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</si>
  <si>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</si>
  <si>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</si>
  <si>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</si>
  <si>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</si>
  <si>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</si>
  <si>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</si>
  <si>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</si>
  <si>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</si>
  <si>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</si>
  <si>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</si>
  <si>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</si>
  <si>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</si>
  <si>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</si>
  <si>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</si>
  <si>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</si>
  <si>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</si>
  <si>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</si>
  <si>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</si>
  <si>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</si>
  <si>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</si>
  <si>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</si>
  <si>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</si>
  <si>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</si>
  <si>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</si>
  <si>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</si>
  <si>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</si>
  <si>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</si>
  <si>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</si>
  <si>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</si>
  <si>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</si>
  <si>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</si>
  <si>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</si>
  <si>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</si>
  <si>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</si>
  <si>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</si>
  <si>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</si>
  <si>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</si>
  <si>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</si>
  <si>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</si>
  <si>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</si>
  <si>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</si>
  <si>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</si>
  <si>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</si>
  <si>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</si>
  <si>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</si>
  <si>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</si>
  <si>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</si>
  <si>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</si>
  <si>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</si>
  <si>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</si>
  <si>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</si>
  <si>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</si>
  <si>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</si>
  <si>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</si>
  <si>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</si>
  <si>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</si>
  <si>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</si>
  <si>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</si>
  <si>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</si>
  <si>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</si>
  <si>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</si>
  <si>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</si>
  <si>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</si>
  <si>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</si>
  <si>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</si>
  <si>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</si>
  <si>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</si>
  <si>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</si>
  <si>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</si>
  <si>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</si>
  <si>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</si>
  <si>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</si>
  <si>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</si>
  <si>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</si>
  <si>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</si>
  <si>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</si>
  <si>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</si>
  <si>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</si>
  <si>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</si>
  <si>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</si>
  <si>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</si>
  <si>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</si>
  <si>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</si>
  <si>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</si>
  <si>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</si>
  <si>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</si>
  <si>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</si>
  <si>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</si>
  <si>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</si>
  <si>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</si>
  <si>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</si>
  <si>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</si>
  <si>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</si>
  <si>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</si>
  <si>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</si>
  <si>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</si>
  <si>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</si>
  <si>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</si>
  <si>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</si>
  <si>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</si>
  <si>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</si>
  <si>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</si>
  <si>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</si>
  <si>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</si>
  <si>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</si>
  <si>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</si>
  <si>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</si>
  <si>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</si>
  <si>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</si>
  <si>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</si>
  <si>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</si>
  <si>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</si>
  <si>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</si>
  <si>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</si>
  <si>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</si>
  <si>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</si>
  <si>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</si>
  <si>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</si>
  <si>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</si>
  <si>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</si>
  <si>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</si>
  <si>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</si>
  <si>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</si>
  <si>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</si>
  <si>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</si>
  <si>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</si>
  <si>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</si>
  <si>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</si>
  <si>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</si>
  <si>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</si>
  <si>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</si>
  <si>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</si>
  <si>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</si>
  <si>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</si>
  <si>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</si>
  <si>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</si>
  <si>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</si>
  <si>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</si>
  <si>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</si>
  <si>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</si>
  <si>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</si>
  <si>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</si>
  <si>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</si>
  <si>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</si>
  <si>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</si>
  <si>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</si>
  <si>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</si>
  <si>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</si>
  <si>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</si>
  <si>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</si>
  <si>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</si>
  <si>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</si>
  <si>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</si>
  <si>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</si>
  <si>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</si>
  <si>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</si>
  <si>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</si>
  <si>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</si>
  <si>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</si>
  <si>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</si>
  <si>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</si>
  <si>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</si>
  <si>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</si>
  <si>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</si>
  <si>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</si>
  <si>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</si>
  <si>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</si>
  <si>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</si>
  <si>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</si>
  <si>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</si>
  <si>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</si>
  <si>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</si>
  <si>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</si>
  <si>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</si>
  <si>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</si>
  <si>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</si>
  <si>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</si>
  <si>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</si>
  <si>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</si>
  <si>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</si>
  <si>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</si>
  <si>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</si>
  <si>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</si>
  <si>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</si>
  <si>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</si>
  <si>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</si>
  <si>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</si>
  <si>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</si>
  <si>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</si>
  <si>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</si>
  <si>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</si>
  <si>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</si>
  <si>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</si>
  <si>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</si>
  <si>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</si>
  <si>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</si>
  <si>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</si>
  <si>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</si>
  <si>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</si>
  <si>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</si>
  <si>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</si>
  <si>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</si>
  <si>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</si>
  <si>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</si>
  <si>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</si>
  <si>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</si>
  <si>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</si>
  <si>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</si>
  <si>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</si>
  <si>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</si>
  <si>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</si>
  <si>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</si>
  <si>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</si>
  <si>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</si>
  <si>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</si>
  <si>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</si>
  <si>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</si>
  <si>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</si>
  <si>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</si>
  <si>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</si>
  <si>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</si>
  <si>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</si>
  <si>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</si>
  <si>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</si>
  <si>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</si>
  <si>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</si>
  <si>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</si>
  <si>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</si>
  <si>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</si>
  <si>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</si>
  <si>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</si>
  <si>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</si>
  <si>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</si>
  <si>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</si>
  <si>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</si>
  <si>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</si>
  <si>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</si>
  <si>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</si>
  <si>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</si>
  <si>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</si>
  <si>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</si>
  <si>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</si>
  <si>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</si>
  <si>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</si>
  <si>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</si>
  <si>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</si>
  <si>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</si>
  <si>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</si>
  <si>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</si>
  <si>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</si>
  <si>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</si>
  <si>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</si>
  <si>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</si>
  <si>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</si>
  <si>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</si>
  <si>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</si>
  <si>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</si>
  <si>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</si>
  <si>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</si>
  <si>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</si>
  <si>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</si>
  <si>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</si>
  <si>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</si>
  <si>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</si>
  <si>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</si>
  <si>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</si>
  <si>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</si>
  <si>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</si>
  <si>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</si>
  <si>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</si>
  <si>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</si>
  <si>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</si>
  <si>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</si>
  <si>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</si>
  <si>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</si>
  <si>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</si>
  <si>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</si>
  <si>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</si>
  <si>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</si>
  <si>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</si>
  <si>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</si>
  <si>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</si>
  <si>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</si>
  <si>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</si>
  <si>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</si>
  <si>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</si>
  <si>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</si>
  <si>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</si>
  <si>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</si>
  <si>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</si>
  <si>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</si>
  <si>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</si>
  <si>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</si>
  <si>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</si>
  <si>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</si>
  <si>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</si>
  <si>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</si>
  <si>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</si>
  <si>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</si>
  <si>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</si>
  <si>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</si>
  <si>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</si>
  <si>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</si>
  <si>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</si>
  <si>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</si>
  <si>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</si>
  <si>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</si>
  <si>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</si>
  <si>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</si>
  <si>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</si>
  <si>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</si>
  <si>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</si>
  <si>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</si>
  <si>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</si>
  <si>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</si>
  <si>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</si>
  <si>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</si>
  <si>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</si>
  <si>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</si>
  <si>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</si>
  <si>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</si>
  <si>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</si>
  <si>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</si>
  <si>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</si>
  <si>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</si>
  <si>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</si>
  <si>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</si>
  <si>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</si>
  <si>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</si>
  <si>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</si>
  <si>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</si>
  <si>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</si>
  <si>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</si>
  <si>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</si>
  <si>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</si>
  <si>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</si>
  <si>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</si>
  <si>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</si>
  <si>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</si>
  <si>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</si>
  <si>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</si>
  <si>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</si>
  <si>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</si>
  <si>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</si>
  <si>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</si>
  <si>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</si>
  <si>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</si>
  <si>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</si>
  <si>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</si>
  <si>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</si>
  <si>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</si>
  <si>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</si>
  <si>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</si>
  <si>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</si>
  <si>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</si>
  <si>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</si>
  <si>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</si>
  <si>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</si>
  <si>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</si>
  <si>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</si>
  <si>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</si>
  <si>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</si>
  <si>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</si>
  <si>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</si>
  <si>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</si>
  <si>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</si>
  <si>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</si>
  <si>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</si>
  <si>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</si>
  <si>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</si>
  <si>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</si>
  <si>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</si>
  <si>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</si>
  <si>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</si>
  <si>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</si>
  <si>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</si>
  <si>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</si>
  <si>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</si>
  <si>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</si>
  <si>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</si>
  <si>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</si>
  <si>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</si>
  <si>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</si>
  <si>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</si>
  <si>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</si>
  <si>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</si>
  <si>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</si>
  <si>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</si>
  <si>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</si>
  <si>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</si>
  <si>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</si>
  <si>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</si>
  <si>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</si>
  <si>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</si>
  <si>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</si>
  <si>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</si>
  <si>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</si>
  <si>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</si>
  <si>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</si>
  <si>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</si>
  <si>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</si>
  <si>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</si>
  <si>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</si>
  <si>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</si>
  <si>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</si>
  <si>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</si>
  <si>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</si>
  <si>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</si>
  <si>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</si>
  <si>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</si>
  <si>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</si>
  <si>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</si>
  <si>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</si>
  <si>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</si>
  <si>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</si>
  <si>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</si>
  <si>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</si>
  <si>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</si>
  <si>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</si>
  <si>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</si>
  <si>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</si>
  <si>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</si>
  <si>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</si>
  <si>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</si>
  <si>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</si>
  <si>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</si>
  <si>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</si>
  <si>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</si>
  <si>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</si>
  <si>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</si>
  <si>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</si>
  <si>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</si>
  <si>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</si>
  <si>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</si>
  <si>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</si>
  <si>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</si>
  <si>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</si>
  <si>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</si>
  <si>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</si>
  <si>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</si>
  <si>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</si>
  <si>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</si>
  <si>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</si>
  <si>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</si>
  <si>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</si>
  <si>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</si>
  <si>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</si>
  <si>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</si>
  <si>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</si>
  <si>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</si>
  <si>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</si>
  <si>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</si>
  <si>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</si>
  <si>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</si>
  <si>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</si>
  <si>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</si>
  <si>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</si>
  <si>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</si>
  <si>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</si>
  <si>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</si>
  <si>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</si>
  <si>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</si>
  <si>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</si>
  <si>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</si>
  <si>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</si>
  <si>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</si>
  <si>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</si>
  <si>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</si>
  <si>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</si>
  <si>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</si>
  <si>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</si>
  <si>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</si>
  <si>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</si>
  <si>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</si>
  <si>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</si>
  <si>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</si>
  <si>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</si>
  <si>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</si>
  <si>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</si>
  <si>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</si>
  <si>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</si>
  <si>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</si>
  <si>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</si>
  <si>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</si>
  <si>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</si>
  <si>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</si>
  <si>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</si>
  <si>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</si>
  <si>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</si>
  <si>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</si>
  <si>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</si>
  <si>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</si>
  <si>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</si>
  <si>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</si>
  <si>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</si>
  <si>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</si>
  <si>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</si>
  <si>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</si>
  <si>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</si>
  <si>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</si>
  <si>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</si>
  <si>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</si>
  <si>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</si>
  <si>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</si>
  <si>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</si>
  <si>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</si>
  <si>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</si>
  <si>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</si>
  <si>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</si>
  <si>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</si>
  <si>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</si>
  <si>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</si>
  <si>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</si>
  <si>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</si>
  <si>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</si>
  <si>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</si>
  <si>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</si>
  <si>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</si>
  <si>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</si>
  <si>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</si>
  <si>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</si>
  <si>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</si>
  <si>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</si>
  <si>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</si>
  <si>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</si>
  <si>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</si>
  <si>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</si>
  <si>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</si>
  <si>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</si>
  <si>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</si>
  <si>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</si>
  <si>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</si>
  <si>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</si>
  <si>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</si>
  <si>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</si>
  <si>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</si>
  <si>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</si>
  <si>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</si>
  <si>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</si>
  <si>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</si>
  <si>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</si>
  <si>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</si>
  <si>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</si>
  <si>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</si>
  <si>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</si>
  <si>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</si>
  <si>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</si>
  <si>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</si>
  <si>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</si>
  <si>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</si>
  <si>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</si>
  <si>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</si>
  <si>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</si>
  <si>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</si>
  <si>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</si>
  <si>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</si>
  <si>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</si>
  <si>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</si>
  <si>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</si>
  <si>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</si>
  <si>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</si>
  <si>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</si>
  <si>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</si>
  <si>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</si>
  <si>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</si>
  <si>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</si>
  <si>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</si>
  <si>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</si>
  <si>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</si>
  <si>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</si>
  <si>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</si>
  <si>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</si>
  <si>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</si>
  <si>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</si>
  <si>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</si>
  <si>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</si>
  <si>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</si>
  <si>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</si>
  <si>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</si>
  <si>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</si>
  <si>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</si>
  <si>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</si>
  <si>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</si>
  <si>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</si>
  <si>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</si>
  <si>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</si>
  <si>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</si>
  <si>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</si>
  <si>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</si>
  <si>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</si>
  <si>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</si>
  <si>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</si>
  <si>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</si>
  <si>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</si>
  <si>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</si>
  <si>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</si>
  <si>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</si>
  <si>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</si>
  <si>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</si>
  <si>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</si>
  <si>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</si>
  <si>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</si>
  <si>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</si>
  <si>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</si>
  <si>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</si>
  <si>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</si>
  <si>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</si>
  <si>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</si>
  <si>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</si>
  <si>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</si>
  <si>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</si>
  <si>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</si>
  <si>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</si>
  <si>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</si>
  <si>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</si>
  <si>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</si>
  <si>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</si>
  <si>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</si>
  <si>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</si>
  <si>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</si>
  <si>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</si>
  <si>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</si>
  <si>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</si>
  <si>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</si>
  <si>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</si>
  <si>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</si>
  <si>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</si>
  <si>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</si>
  <si>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</si>
  <si>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</si>
  <si>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</si>
  <si>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</si>
  <si>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</si>
  <si>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</si>
  <si>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</si>
  <si>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</si>
  <si>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</si>
  <si>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</si>
  <si>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</si>
  <si>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</si>
  <si>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</si>
  <si>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</si>
  <si>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</si>
  <si>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</si>
  <si>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</si>
  <si>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</si>
  <si>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</si>
  <si>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</si>
  <si>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</si>
  <si>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</si>
  <si>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</si>
  <si>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</si>
  <si>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</si>
  <si>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</si>
  <si>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</si>
  <si>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</si>
  <si>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</si>
  <si>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</si>
  <si>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</si>
  <si>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</si>
  <si>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</si>
  <si>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</si>
  <si>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</si>
  <si>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</si>
  <si>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</si>
  <si>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</si>
  <si>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</si>
  <si>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</si>
  <si>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</si>
  <si>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</si>
  <si>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</si>
  <si>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</si>
  <si>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</si>
  <si>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</si>
  <si>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</si>
  <si>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</si>
  <si>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</si>
  <si>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</si>
  <si>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</si>
  <si>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</si>
  <si>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</si>
  <si>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</si>
  <si>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</si>
  <si>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</si>
  <si>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</si>
  <si>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</si>
  <si>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</si>
  <si>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</si>
  <si>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</si>
  <si>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</si>
  <si>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</si>
  <si>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</si>
  <si>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</si>
  <si>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</si>
  <si>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</si>
  <si>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</si>
  <si>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</si>
  <si>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</si>
  <si>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</si>
  <si>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</si>
  <si>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</si>
  <si>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</si>
  <si>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</si>
  <si>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</si>
  <si>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</si>
  <si>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</si>
  <si>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</si>
  <si>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</si>
  <si>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</si>
  <si>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</si>
  <si>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</si>
  <si>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</si>
  <si>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</si>
  <si>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</si>
  <si>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</si>
  <si>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</si>
  <si>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</si>
  <si>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</si>
  <si>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</si>
  <si>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</si>
  <si>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</si>
  <si>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</si>
  <si>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</si>
  <si>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</si>
  <si>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</si>
  <si>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</si>
  <si>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</si>
  <si>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</si>
  <si>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</si>
  <si>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</si>
  <si>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</si>
  <si>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</si>
  <si>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</si>
  <si>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</si>
  <si>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</si>
  <si>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</si>
  <si>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</si>
  <si>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</si>
  <si>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</si>
  <si>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</si>
  <si>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</si>
  <si>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</si>
  <si>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</si>
  <si>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</si>
  <si>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</si>
  <si>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</si>
  <si>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</si>
  <si>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</si>
  <si>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</si>
  <si>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</si>
  <si>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</si>
  <si>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</si>
  <si>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</si>
  <si>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</si>
  <si>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</si>
  <si>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</si>
  <si>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</si>
  <si>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</si>
  <si>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</si>
  <si>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</si>
  <si>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</si>
  <si>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</si>
  <si>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</si>
  <si>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</si>
  <si>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</si>
  <si>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</si>
  <si>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</si>
  <si>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</si>
  <si>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</si>
  <si>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</si>
  <si>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</si>
  <si>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</si>
  <si>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</si>
  <si>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</si>
  <si>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</si>
  <si>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</si>
  <si>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</si>
  <si>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</si>
  <si>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</si>
  <si>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</si>
  <si>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</si>
  <si>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</si>
  <si>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</si>
  <si>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</si>
  <si>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</si>
  <si>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</si>
  <si>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</si>
  <si>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</si>
  <si>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</si>
  <si>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</si>
  <si>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</si>
  <si>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</si>
  <si>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</si>
  <si>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</si>
  <si>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</si>
  <si>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</si>
  <si>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</si>
  <si>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</si>
  <si>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</si>
  <si>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</si>
  <si>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</si>
  <si>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</si>
  <si>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</si>
  <si>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</si>
  <si>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</si>
  <si>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</si>
  <si>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</si>
  <si>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</si>
  <si>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</si>
  <si>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</si>
  <si>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</si>
  <si>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</si>
  <si>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</si>
  <si>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</si>
  <si>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</si>
  <si>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</si>
  <si>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</si>
  <si>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</si>
  <si>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</si>
  <si>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</si>
  <si>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</si>
  <si>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</si>
  <si>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</si>
  <si>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</si>
  <si>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</si>
  <si>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</si>
  <si>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</si>
  <si>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</si>
  <si>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</si>
  <si>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</si>
  <si>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</si>
  <si>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</si>
  <si>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</si>
  <si>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</si>
  <si>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</si>
  <si>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</si>
  <si>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</si>
  <si>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</si>
  <si>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</si>
  <si>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</si>
  <si>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</si>
  <si>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</si>
  <si>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</si>
  <si>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</si>
  <si>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</si>
  <si>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</si>
  <si>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</si>
  <si>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</si>
  <si>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</si>
  <si>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</si>
  <si>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</si>
  <si>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</si>
  <si>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</si>
  <si>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</si>
  <si>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</si>
  <si>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</si>
  <si>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</si>
  <si>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</si>
  <si>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</si>
  <si>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</si>
  <si>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</si>
  <si>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</si>
  <si>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</si>
  <si>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</si>
  <si>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</si>
  <si>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</si>
  <si>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</si>
  <si>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</si>
  <si>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</si>
  <si>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</si>
  <si>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</si>
  <si>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</si>
  <si>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</si>
  <si>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</si>
  <si>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</si>
  <si>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</si>
  <si>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</si>
  <si>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</si>
  <si>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</si>
  <si>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</si>
  <si>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</si>
  <si>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</si>
  <si>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</si>
  <si>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</si>
  <si>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</si>
  <si>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</si>
  <si>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</si>
  <si>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</si>
  <si>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</si>
  <si>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</si>
  <si>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</si>
  <si>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</si>
  <si>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</si>
  <si>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</si>
  <si>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</si>
  <si>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</si>
  <si>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</si>
  <si>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</si>
  <si>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</si>
  <si>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</si>
  <si>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</si>
  <si>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</si>
  <si>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</si>
  <si>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</si>
  <si>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</si>
  <si>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</si>
  <si>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</si>
  <si>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</si>
  <si>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</si>
  <si>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</si>
  <si>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</si>
  <si>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</si>
  <si>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</si>
  <si>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</si>
  <si>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</si>
  <si>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</si>
  <si>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</si>
  <si>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</si>
  <si>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</si>
  <si>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</si>
  <si>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</si>
  <si>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</si>
  <si>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</si>
  <si>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</si>
  <si>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</si>
  <si>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</si>
  <si>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</si>
  <si>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</si>
  <si>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</si>
  <si>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</si>
  <si>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</si>
  <si>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</si>
  <si>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</si>
  <si>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</si>
  <si>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</si>
  <si>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</si>
  <si>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</si>
  <si>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</si>
  <si>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</si>
  <si>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</si>
  <si>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</si>
  <si>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</si>
  <si>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</si>
  <si>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</si>
  <si>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</si>
  <si>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</si>
  <si>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</si>
  <si>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</si>
  <si>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</si>
  <si>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</si>
  <si>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</si>
  <si>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</si>
  <si>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</si>
  <si>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</si>
  <si>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</si>
  <si>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</si>
  <si>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</si>
  <si>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</si>
  <si>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</si>
  <si>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</si>
  <si>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</si>
  <si>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</si>
  <si>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</si>
  <si>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</si>
  <si>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</si>
  <si>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</si>
  <si>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</si>
  <si>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</si>
  <si>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</si>
  <si>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</si>
  <si>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</si>
  <si>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</si>
  <si>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</si>
  <si>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</si>
  <si>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</si>
  <si>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</si>
  <si>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</si>
  <si>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</si>
  <si>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</si>
  <si>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</si>
  <si>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</si>
  <si>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</si>
  <si>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</si>
  <si>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</si>
  <si>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</si>
  <si>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</si>
  <si>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</si>
  <si>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</si>
  <si>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</si>
  <si>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</si>
  <si>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</si>
  <si>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</si>
  <si>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</si>
  <si>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</si>
  <si>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</si>
  <si>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</si>
  <si>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</si>
  <si>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</si>
  <si>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</si>
  <si>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</si>
  <si>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</si>
  <si>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</si>
  <si>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</si>
  <si>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</si>
  <si>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</si>
  <si>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</si>
  <si>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</si>
  <si>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</si>
  <si>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</si>
  <si>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</si>
  <si>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</si>
  <si>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</si>
  <si>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</si>
  <si>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</si>
  <si>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</si>
  <si>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</si>
  <si>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</si>
  <si>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</si>
  <si>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</si>
  <si>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</si>
  <si>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</si>
  <si>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</si>
  <si>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</si>
  <si>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</si>
  <si>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</si>
  <si>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</si>
  <si>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</si>
  <si>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</si>
  <si>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</si>
  <si>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</si>
  <si>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</si>
  <si>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</si>
  <si>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</si>
  <si>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</si>
  <si>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</si>
  <si>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</si>
  <si>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</si>
  <si>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</si>
  <si>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</si>
  <si>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</si>
  <si>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</si>
  <si>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</si>
  <si>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</si>
  <si>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</si>
  <si>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</si>
  <si>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</si>
  <si>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</si>
  <si>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</si>
  <si>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</si>
  <si>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</si>
  <si>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</si>
  <si>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</si>
  <si>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</si>
  <si>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</si>
  <si>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</si>
  <si>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</si>
  <si>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</si>
  <si>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</si>
  <si>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</si>
  <si>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</si>
  <si>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</si>
  <si>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</si>
  <si>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</si>
  <si>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</si>
  <si>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</si>
  <si>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</si>
  <si>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</si>
  <si>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</si>
  <si>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</si>
  <si>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</si>
  <si>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</si>
  <si>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</si>
  <si>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</si>
  <si>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</si>
  <si>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</si>
  <si>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</si>
  <si>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</si>
  <si>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</si>
  <si>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</si>
  <si>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</si>
  <si>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</si>
  <si>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</si>
  <si>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</si>
  <si>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</si>
  <si>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</si>
  <si>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</si>
  <si>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</si>
  <si>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</si>
  <si>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</si>
  <si>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</si>
  <si>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</si>
  <si>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</si>
  <si>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</si>
  <si>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</si>
  <si>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</si>
  <si>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</si>
  <si>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</si>
  <si>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</si>
  <si>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</si>
  <si>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</si>
  <si>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</si>
  <si>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</si>
  <si>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</si>
  <si>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</si>
  <si>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</si>
  <si>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</si>
  <si>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</si>
  <si>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</si>
  <si>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</si>
  <si>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</si>
  <si>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</si>
  <si>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</si>
  <si>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</si>
  <si>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</si>
  <si>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</si>
  <si>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</si>
  <si>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</si>
  <si>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</si>
  <si>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</si>
  <si>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</si>
  <si>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</si>
  <si>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</si>
  <si>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</si>
  <si>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</si>
  <si>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</si>
  <si>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</si>
  <si>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</si>
  <si>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</si>
  <si>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</si>
  <si>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</si>
  <si>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</si>
  <si>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</si>
  <si>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</si>
  <si>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</si>
  <si>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</si>
  <si>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</si>
  <si>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</si>
  <si>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</si>
  <si>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</si>
  <si>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</si>
  <si>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</si>
  <si>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</si>
  <si>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</si>
  <si>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</si>
  <si>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</si>
  <si>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</si>
  <si>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</si>
  <si>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</si>
  <si>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</si>
  <si>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</si>
  <si>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</si>
  <si>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</si>
  <si>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</si>
  <si>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</si>
  <si>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</si>
  <si>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</si>
  <si>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</si>
  <si>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</si>
  <si>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</si>
  <si>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</si>
  <si>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</si>
  <si>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</si>
  <si>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</si>
  <si>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</si>
  <si>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</si>
  <si>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</si>
  <si>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</si>
  <si>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</si>
  <si>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</si>
  <si>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</si>
  <si>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</si>
  <si>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</si>
  <si>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</si>
  <si>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</si>
  <si>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</si>
  <si>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</si>
  <si>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</si>
  <si>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</si>
  <si>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</si>
  <si>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</si>
  <si>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</si>
  <si>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</si>
  <si>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</si>
  <si>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</si>
  <si>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</si>
  <si>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</si>
  <si>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</si>
  <si>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</si>
  <si>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</si>
  <si>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</si>
  <si>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</si>
  <si>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</si>
  <si>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</si>
  <si>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</si>
  <si>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</si>
  <si>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</si>
  <si>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</si>
  <si>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</si>
  <si>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</si>
  <si>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</si>
  <si>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</si>
  <si>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</si>
  <si>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</si>
  <si>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</si>
  <si>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</si>
  <si>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</si>
  <si>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</si>
  <si>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</si>
  <si>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</si>
  <si>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</si>
  <si>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</si>
  <si>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</si>
  <si>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</si>
  <si>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</si>
  <si>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</si>
  <si>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</si>
  <si>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</si>
  <si>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</si>
  <si>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</si>
  <si>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</si>
  <si>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</si>
  <si>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</si>
  <si>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</si>
  <si>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</si>
  <si>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</si>
  <si>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</si>
  <si>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</si>
  <si>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</si>
  <si>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</si>
  <si>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</si>
  <si>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</si>
  <si>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</si>
  <si>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</si>
  <si>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</si>
  <si>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</si>
  <si>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</si>
  <si>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</si>
  <si>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</si>
  <si>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</si>
  <si>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</si>
  <si>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</si>
  <si>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</si>
  <si>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</si>
  <si>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</si>
  <si>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</si>
  <si>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</si>
  <si>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</si>
  <si>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</si>
  <si>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</si>
  <si>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</si>
  <si>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</si>
  <si>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</si>
  <si>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</si>
  <si>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</si>
  <si>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</si>
  <si>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</si>
  <si>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</si>
  <si>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</si>
  <si>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</si>
  <si>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</si>
  <si>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</si>
  <si>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</si>
  <si>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</si>
  <si>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</si>
  <si>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</si>
  <si>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</si>
  <si>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</si>
  <si>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</si>
  <si>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</si>
  <si>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</si>
  <si>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</si>
  <si>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</si>
  <si>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</si>
  <si>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</si>
  <si>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</si>
  <si>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</si>
  <si>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</si>
  <si>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</si>
  <si>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</si>
  <si>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</si>
  <si>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</si>
  <si>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</si>
  <si>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</si>
  <si>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</si>
  <si>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</si>
  <si>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</si>
  <si>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</si>
  <si>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</si>
  <si>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</si>
  <si>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</si>
  <si>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</si>
  <si>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</si>
  <si>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</si>
  <si>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</si>
  <si>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</si>
  <si>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</si>
  <si>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</si>
  <si>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</si>
  <si>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</si>
  <si>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</si>
  <si>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</si>
  <si>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</si>
  <si>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</si>
  <si>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</si>
  <si>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</si>
  <si>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</si>
  <si>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</si>
  <si>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</si>
  <si>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</si>
  <si>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</si>
  <si>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</si>
  <si>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</si>
  <si>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</si>
  <si>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</si>
  <si>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</si>
  <si>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</si>
  <si>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</si>
  <si>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</si>
  <si>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</si>
  <si>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</si>
  <si>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</si>
  <si>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</si>
  <si>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</si>
  <si>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</si>
  <si>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</si>
  <si>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</si>
  <si>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</si>
  <si>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</si>
  <si>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</si>
  <si>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</si>
  <si>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</si>
  <si>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</si>
  <si>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</si>
  <si>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</si>
  <si>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</si>
  <si>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</si>
  <si>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</si>
  <si>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</si>
  <si>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</si>
  <si>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</si>
  <si>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</si>
  <si>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</si>
  <si>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</si>
  <si>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</si>
  <si>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</si>
  <si>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</si>
  <si>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</si>
  <si>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</si>
  <si>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</si>
  <si>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</si>
  <si>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</si>
  <si>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</si>
  <si>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</si>
  <si>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</si>
  <si>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</si>
  <si>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</si>
  <si>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</si>
  <si>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</si>
  <si>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</si>
  <si>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</si>
  <si>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</si>
  <si>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</si>
  <si>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</si>
  <si>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</si>
  <si>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</si>
  <si>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</si>
  <si>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</si>
  <si>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</si>
  <si>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</si>
  <si>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</si>
  <si>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</si>
  <si>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</si>
  <si>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</si>
  <si>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</si>
  <si>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</si>
  <si>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</si>
  <si>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</si>
  <si>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</si>
  <si>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</si>
  <si>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</si>
  <si>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</si>
  <si>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</si>
  <si>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</si>
  <si>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</si>
  <si>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</si>
  <si>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</si>
  <si>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</si>
  <si>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</si>
  <si>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</si>
  <si>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</si>
  <si>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</si>
  <si>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</si>
  <si>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</si>
  <si>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</si>
  <si>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</si>
  <si>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</si>
  <si>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</si>
  <si>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</si>
  <si>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</si>
  <si>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</si>
  <si>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</si>
  <si>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</si>
  <si>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</si>
  <si>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</si>
  <si>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</si>
  <si>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</si>
  <si>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</si>
  <si>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</si>
  <si>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</si>
  <si>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</si>
  <si>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</si>
  <si>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</si>
  <si>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</si>
  <si>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</si>
  <si>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</si>
  <si>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</si>
  <si>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</si>
  <si>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</si>
  <si>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</si>
  <si>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</si>
  <si>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</si>
  <si>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</si>
  <si>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</si>
  <si>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</si>
  <si>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</si>
  <si>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</si>
  <si>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</si>
  <si>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</si>
  <si>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</si>
  <si>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</si>
  <si>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</si>
  <si>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</si>
  <si>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</si>
  <si>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</si>
  <si>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</si>
  <si>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</si>
  <si>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</si>
  <si>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</si>
  <si>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</si>
  <si>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</si>
  <si>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</si>
  <si>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</si>
  <si>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</si>
  <si>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</si>
  <si>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</si>
  <si>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</si>
  <si>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</si>
  <si>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</si>
  <si>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</si>
  <si>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</si>
  <si>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</si>
  <si>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</si>
  <si>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</si>
  <si>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</si>
  <si>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</si>
  <si>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</si>
  <si>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</si>
  <si>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</si>
  <si>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</si>
  <si>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</si>
  <si>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</si>
  <si>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</si>
  <si>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</si>
  <si>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</si>
  <si>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</si>
  <si>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</si>
  <si>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</si>
  <si>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</si>
  <si>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</si>
  <si>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</si>
  <si>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</si>
  <si>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</si>
  <si>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</si>
  <si>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</si>
  <si>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</si>
  <si>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</si>
  <si>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</si>
  <si>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</si>
  <si>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</si>
  <si>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</si>
  <si>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</si>
  <si>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</si>
  <si>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</si>
  <si>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</si>
  <si>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</si>
  <si>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</si>
  <si>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</si>
  <si>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</si>
  <si>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</si>
  <si>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</si>
  <si>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</si>
  <si>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</si>
  <si>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</si>
  <si>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</si>
  <si>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</si>
  <si>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</si>
  <si>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</si>
  <si>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</si>
  <si>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</si>
  <si>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</si>
  <si>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</si>
  <si>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</si>
  <si>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</si>
  <si>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</si>
  <si>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</si>
  <si>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</si>
  <si>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</si>
  <si>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</si>
  <si>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</si>
  <si>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</si>
  <si>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</si>
  <si>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</si>
  <si>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</si>
  <si>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</si>
  <si>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</si>
  <si>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</si>
  <si>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</si>
  <si>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</si>
  <si>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</si>
  <si>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</si>
  <si>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</si>
  <si>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</si>
  <si>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</si>
  <si>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</si>
  <si>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</si>
  <si>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</si>
  <si>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</si>
  <si>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</si>
  <si>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</si>
  <si>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</si>
  <si>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</si>
  <si>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</si>
  <si>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</si>
  <si>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</si>
  <si>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</si>
  <si>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</si>
  <si>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</si>
  <si>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</si>
  <si>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</si>
  <si>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</si>
  <si>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</si>
  <si>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</si>
  <si>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</si>
  <si>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</si>
  <si>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</si>
  <si>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</si>
  <si>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</si>
  <si>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</si>
  <si>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</si>
  <si>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</si>
  <si>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</si>
  <si>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</si>
  <si>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</si>
  <si>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</si>
  <si>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</si>
  <si>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</si>
  <si>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</si>
  <si>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</si>
  <si>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</si>
  <si>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</si>
  <si>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</si>
  <si>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</si>
  <si>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</si>
  <si>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</si>
  <si>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</si>
  <si>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</si>
  <si>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</si>
  <si>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</si>
  <si>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</si>
  <si>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</si>
  <si>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</si>
  <si>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</si>
  <si>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</si>
  <si>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</si>
  <si>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</si>
  <si>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</si>
  <si>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</si>
  <si>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</si>
  <si>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</si>
  <si>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</si>
  <si>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</si>
  <si>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</si>
  <si>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</si>
  <si>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</si>
  <si>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</si>
  <si>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</si>
  <si>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</si>
  <si>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</si>
  <si>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</si>
  <si>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</si>
  <si>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</si>
  <si>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</si>
  <si>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</si>
  <si>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</si>
  <si>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</si>
  <si>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</si>
  <si>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</si>
  <si>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</si>
  <si>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</si>
  <si>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</si>
  <si>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</si>
  <si>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</si>
  <si>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</si>
  <si>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</si>
  <si>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</si>
  <si>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</si>
  <si>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</si>
  <si>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</si>
  <si>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</si>
  <si>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</si>
  <si>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</si>
  <si>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</si>
  <si>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</si>
  <si>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</si>
  <si>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</si>
  <si>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</si>
  <si>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</si>
  <si>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</si>
  <si>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</si>
  <si>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</si>
  <si>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</si>
  <si>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</si>
  <si>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</si>
  <si>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</si>
  <si>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</si>
  <si>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</si>
  <si>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</si>
  <si>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</si>
  <si>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</si>
  <si>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</si>
  <si>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</si>
  <si>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</si>
  <si>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</si>
  <si>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</si>
  <si>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</si>
  <si>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</si>
  <si>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</si>
  <si>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</si>
  <si>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</si>
  <si>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</si>
  <si>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</si>
  <si>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</si>
  <si>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</si>
  <si>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</si>
  <si>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</si>
  <si>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</si>
  <si>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</si>
  <si>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</si>
  <si>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</si>
  <si>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</si>
  <si>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</si>
  <si>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</si>
  <si>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</si>
  <si>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</si>
  <si>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</si>
  <si>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</si>
  <si>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</si>
  <si>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</si>
  <si>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</si>
  <si>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</si>
  <si>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</si>
  <si>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</si>
  <si>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</si>
  <si>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</si>
  <si>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</si>
  <si>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</si>
  <si>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</si>
  <si>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</si>
  <si>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</si>
  <si>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</si>
  <si>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</si>
  <si>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</si>
  <si>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</si>
  <si>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</si>
  <si>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</si>
  <si>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</si>
  <si>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</si>
  <si>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</si>
  <si>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</si>
  <si>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</si>
  <si>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</si>
  <si>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</si>
  <si>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</si>
  <si>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</si>
  <si>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</si>
  <si>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</si>
  <si>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</si>
  <si>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</si>
  <si>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</si>
  <si>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</si>
  <si>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</si>
  <si>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</si>
  <si>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</si>
  <si>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</si>
  <si>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</si>
  <si>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</si>
  <si>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</si>
  <si>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</si>
  <si>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</si>
  <si>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</si>
  <si>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</si>
  <si>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</si>
  <si>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</si>
  <si>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</si>
  <si>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</si>
  <si>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</si>
  <si>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</si>
  <si>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</si>
  <si>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</si>
  <si>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</si>
  <si>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</si>
  <si>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</si>
  <si>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</si>
  <si>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</si>
  <si>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</si>
  <si>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</si>
  <si>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</si>
  <si>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</si>
  <si>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</si>
  <si>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</si>
  <si>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</si>
  <si>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</si>
  <si>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</si>
  <si>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</si>
  <si>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</si>
  <si>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</si>
  <si>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</si>
  <si>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</si>
  <si>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</si>
  <si>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</si>
  <si>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</si>
  <si>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</si>
  <si>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</si>
  <si>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</si>
  <si>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</si>
  <si>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</si>
  <si>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</si>
  <si>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</si>
  <si>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</si>
  <si>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</si>
  <si>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</si>
  <si>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</si>
  <si>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</si>
  <si>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</si>
  <si>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</si>
  <si>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</si>
  <si>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</si>
  <si>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</si>
  <si>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</si>
  <si>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</si>
  <si>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</si>
  <si>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</si>
  <si>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</si>
  <si>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</si>
  <si>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</si>
  <si>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</si>
  <si>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</si>
  <si>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</si>
  <si>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</si>
  <si>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</si>
  <si>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</si>
  <si>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</si>
  <si>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</si>
  <si>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</si>
  <si>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</si>
  <si>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</si>
  <si>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</si>
  <si>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</si>
  <si>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</si>
  <si>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</si>
  <si>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</si>
  <si>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</si>
  <si>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</si>
  <si>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</si>
  <si>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</si>
  <si>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</si>
  <si>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</si>
  <si>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</si>
  <si>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</si>
  <si>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</si>
  <si>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</si>
  <si>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</si>
  <si>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</si>
  <si>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</si>
  <si>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</si>
  <si>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</si>
  <si>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</si>
  <si>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</si>
  <si>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</si>
  <si>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</si>
  <si>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</si>
  <si>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</si>
  <si>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</si>
  <si>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</si>
  <si>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</si>
  <si>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</si>
  <si>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</si>
  <si>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</si>
  <si>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</si>
  <si>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</si>
  <si>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</si>
  <si>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</si>
  <si>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</si>
  <si>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</si>
  <si>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</si>
  <si>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</si>
  <si>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</si>
  <si>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</si>
  <si>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</si>
  <si>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</si>
  <si>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</si>
  <si>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</si>
  <si>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</si>
  <si>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</si>
  <si>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</si>
  <si>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</si>
  <si>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</si>
  <si>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</si>
  <si>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</si>
  <si>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</si>
  <si>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</si>
  <si>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</si>
  <si>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</si>
  <si>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</si>
  <si>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</si>
  <si>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</si>
  <si>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</si>
  <si>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</si>
  <si>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</si>
  <si>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</si>
  <si>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</si>
  <si>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</si>
  <si>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</si>
  <si>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</si>
  <si>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</si>
  <si>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</si>
  <si>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</si>
  <si>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</si>
  <si>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</si>
  <si>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</si>
  <si>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</si>
  <si>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</si>
  <si>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</si>
  <si>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</si>
  <si>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</si>
  <si>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</si>
  <si>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</si>
  <si>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</si>
  <si>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</si>
  <si>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</si>
  <si>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</si>
  <si>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</si>
  <si>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</si>
  <si>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</si>
  <si>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</si>
  <si>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</si>
  <si>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</si>
  <si>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</si>
  <si>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</si>
  <si>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</si>
  <si>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</si>
  <si>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</si>
  <si>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</si>
  <si>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</si>
  <si>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</si>
  <si>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</si>
  <si>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</si>
  <si>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</si>
  <si>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</si>
  <si>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</si>
  <si>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</si>
  <si>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</si>
  <si>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</si>
  <si>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</si>
  <si>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</si>
  <si>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</si>
  <si>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</si>
  <si>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</si>
  <si>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</si>
  <si>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</si>
  <si>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</si>
  <si>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</si>
  <si>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</si>
  <si>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</si>
  <si>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</si>
  <si>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</si>
  <si>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</si>
  <si>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</si>
  <si>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</si>
  <si>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</si>
  <si>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</si>
  <si>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</si>
  <si>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</si>
  <si>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</si>
  <si>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</si>
  <si>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</si>
  <si>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</si>
  <si>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</si>
  <si>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</si>
  <si>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</si>
  <si>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</si>
  <si>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</si>
  <si>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</si>
  <si>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</si>
  <si>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</si>
  <si>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</si>
  <si>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</si>
  <si>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</si>
  <si>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</si>
  <si>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</si>
  <si>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</si>
  <si>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</si>
  <si>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</si>
  <si>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</si>
  <si>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</si>
  <si>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</si>
  <si>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</si>
  <si>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</si>
  <si>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</si>
  <si>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</si>
  <si>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</si>
  <si>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</si>
  <si>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</si>
  <si>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</si>
  <si>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</si>
  <si>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</si>
  <si>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</si>
  <si>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</si>
  <si>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</si>
  <si>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</si>
  <si>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</si>
  <si>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</si>
  <si>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</si>
  <si>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</si>
  <si>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</si>
  <si>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</si>
  <si>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</si>
  <si>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</si>
  <si>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</si>
  <si>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</si>
  <si>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</si>
  <si>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</si>
  <si>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</si>
  <si>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</si>
  <si>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</si>
  <si>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</si>
  <si>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</si>
  <si>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</si>
  <si>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</si>
  <si>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</si>
  <si>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</si>
  <si>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</si>
  <si>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</si>
  <si>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</si>
  <si>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</si>
  <si>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</si>
  <si>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</si>
  <si>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</si>
  <si>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</si>
  <si>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</si>
  <si>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</si>
  <si>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</si>
  <si>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</si>
  <si>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</si>
  <si>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</si>
  <si>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</si>
  <si>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</si>
  <si>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</si>
  <si>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</si>
  <si>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</si>
  <si>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</si>
  <si>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</si>
  <si>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</si>
  <si>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</si>
  <si>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</si>
  <si>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</si>
  <si>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</si>
  <si>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</si>
  <si>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</si>
  <si>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</si>
  <si>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</si>
  <si>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</si>
  <si>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</si>
  <si>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</si>
  <si>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</si>
  <si>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</si>
  <si>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</si>
  <si>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</si>
  <si>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</si>
  <si>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</si>
  <si>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</si>
  <si>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</si>
  <si>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</si>
  <si>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</si>
  <si>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</si>
  <si>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</si>
  <si>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</si>
  <si>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</si>
  <si>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</si>
  <si>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</si>
  <si>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</si>
  <si>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</si>
  <si>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</si>
  <si>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</si>
  <si>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</si>
  <si>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</si>
  <si>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</si>
  <si>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</si>
  <si>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</si>
  <si>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</si>
  <si>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</si>
  <si>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</si>
  <si>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</si>
  <si>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</si>
  <si>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</si>
  <si>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</si>
  <si>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</si>
  <si>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</si>
  <si>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</si>
  <si>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</si>
  <si>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</si>
  <si>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</si>
  <si>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</si>
  <si>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</si>
  <si>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</si>
  <si>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</si>
  <si>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</si>
  <si>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</si>
  <si>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</si>
  <si>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</si>
  <si>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</si>
  <si>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</si>
  <si>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</si>
  <si>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</si>
  <si>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</si>
  <si>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</si>
  <si>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</si>
  <si>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</si>
  <si>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</si>
  <si>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</si>
  <si>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</si>
  <si>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</si>
  <si>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</si>
  <si>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</si>
  <si>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</si>
  <si>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</si>
  <si>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</si>
  <si>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</si>
  <si>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</si>
  <si>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</si>
  <si>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</si>
  <si>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</si>
  <si>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</si>
  <si>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</si>
  <si>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</si>
  <si>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</si>
  <si>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</si>
  <si>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</si>
  <si>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</si>
  <si>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</si>
  <si>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</si>
  <si>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</si>
  <si>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</si>
  <si>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</si>
  <si>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</si>
  <si>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</si>
  <si>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</si>
  <si>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</si>
  <si>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</si>
  <si>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</si>
  <si>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</si>
  <si>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</si>
  <si>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</si>
  <si>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</si>
  <si>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</si>
  <si>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</si>
  <si>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</si>
  <si>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</si>
  <si>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</si>
  <si>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</si>
  <si>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</si>
  <si>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</si>
  <si>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</si>
  <si>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</si>
  <si>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</si>
  <si>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</si>
  <si>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</si>
  <si>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</si>
  <si>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</si>
  <si>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</si>
  <si>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</si>
  <si>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</si>
  <si>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</si>
  <si>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</si>
  <si>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</si>
  <si>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</si>
  <si>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</si>
  <si>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</si>
  <si>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</si>
  <si>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</si>
  <si>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</si>
  <si>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</si>
  <si>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</si>
  <si>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</si>
  <si>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</si>
  <si>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</si>
  <si>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</si>
  <si>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</si>
  <si>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</si>
  <si>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</si>
  <si>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</si>
  <si>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</si>
  <si>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</si>
  <si>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</si>
  <si>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</si>
  <si>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</si>
  <si>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</si>
  <si>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</si>
  <si>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</si>
  <si>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</si>
  <si>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</si>
  <si>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</si>
  <si>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</si>
  <si>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</si>
  <si>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</si>
  <si>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</si>
  <si>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</si>
  <si>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</si>
  <si>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</si>
  <si>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</si>
  <si>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</si>
  <si>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</si>
  <si>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</si>
  <si>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</si>
  <si>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</si>
  <si>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</si>
  <si>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</si>
  <si>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</si>
  <si>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</si>
  <si>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</si>
  <si>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</si>
  <si>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</si>
  <si>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</si>
  <si>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</si>
  <si>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</si>
  <si>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</si>
  <si>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</si>
  <si>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</si>
  <si>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</si>
  <si>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</si>
  <si>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</si>
  <si>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</si>
  <si>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</si>
  <si>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</si>
  <si>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</si>
  <si>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</si>
  <si>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</si>
  <si>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</si>
  <si>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</si>
  <si>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</si>
  <si>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</si>
  <si>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</si>
  <si>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</si>
  <si>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</si>
  <si>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</si>
  <si>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</si>
  <si>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</si>
  <si>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</si>
  <si>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</si>
  <si>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</si>
  <si>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</si>
  <si>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</si>
  <si>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</si>
  <si>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</si>
  <si>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</si>
  <si>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</si>
  <si>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</si>
  <si>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</si>
  <si>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</si>
  <si>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</si>
  <si>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</si>
  <si>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</si>
  <si>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</si>
  <si>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</si>
  <si>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</si>
  <si>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</si>
  <si>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</si>
  <si>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</si>
  <si>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</si>
  <si>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</si>
  <si>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</si>
  <si>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</si>
  <si>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</si>
  <si>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</si>
  <si>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</si>
  <si>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</si>
  <si>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</si>
  <si>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</si>
  <si>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</si>
  <si>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</si>
  <si>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</si>
  <si>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</si>
  <si>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</si>
  <si>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</si>
  <si>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</si>
  <si>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</si>
  <si>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</si>
  <si>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</si>
  <si>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</si>
  <si>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</si>
  <si>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</si>
  <si>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</si>
  <si>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</si>
  <si>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</si>
  <si>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</si>
  <si>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</si>
  <si>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</si>
  <si>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</si>
  <si>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</si>
  <si>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</si>
  <si>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</si>
  <si>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</si>
  <si>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</si>
  <si>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</si>
  <si>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</si>
  <si>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</si>
  <si>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</si>
  <si>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</si>
  <si>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</si>
  <si>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</si>
  <si>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</si>
  <si>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</si>
  <si>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</si>
  <si>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</si>
  <si>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</si>
  <si>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</si>
  <si>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</si>
  <si>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</si>
  <si>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</si>
  <si>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</si>
  <si>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</si>
  <si>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</si>
  <si>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</si>
  <si>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</si>
  <si>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</si>
  <si>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</si>
  <si>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</si>
  <si>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</si>
  <si>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</si>
  <si>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</si>
  <si>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</si>
  <si>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</si>
  <si>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</si>
  <si>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</si>
  <si>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</si>
  <si>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</si>
  <si>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</si>
  <si>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</si>
  <si>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</si>
  <si>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</si>
  <si>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</si>
  <si>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</si>
  <si>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</si>
  <si>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</si>
  <si>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</si>
  <si>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</si>
  <si>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</si>
  <si>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</si>
  <si>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</si>
  <si>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</si>
  <si>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</si>
  <si>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</si>
  <si>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</si>
  <si>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</si>
  <si>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</si>
  <si>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</si>
  <si>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</si>
  <si>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</si>
  <si>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</si>
  <si>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</si>
  <si>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</si>
  <si>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</si>
  <si>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</si>
  <si>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</si>
  <si>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</si>
  <si>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</si>
  <si>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</si>
  <si>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</si>
  <si>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</si>
  <si>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</si>
  <si>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</si>
  <si>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</si>
  <si>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</si>
  <si>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</si>
  <si>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</si>
  <si>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</si>
  <si>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</si>
  <si>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</si>
  <si>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</si>
  <si>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</si>
  <si>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</si>
  <si>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</si>
  <si>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</si>
  <si>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</si>
  <si>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</si>
  <si>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</si>
  <si>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</si>
  <si>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</si>
  <si>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</si>
  <si>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</si>
  <si>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</si>
  <si>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</si>
  <si>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</si>
  <si>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</si>
  <si>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</si>
  <si>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</si>
  <si>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</si>
  <si>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</si>
  <si>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</si>
  <si>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</si>
  <si>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</si>
  <si>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</si>
  <si>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</si>
  <si>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</si>
  <si>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</si>
  <si>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</si>
  <si>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</si>
  <si>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</si>
  <si>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</si>
  <si>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</si>
  <si>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</si>
  <si>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</si>
  <si>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</si>
  <si>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</si>
  <si>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</si>
  <si>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</si>
  <si>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</si>
  <si>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</si>
  <si>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</si>
  <si>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</si>
  <si>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</si>
  <si>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</si>
  <si>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</si>
  <si>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</si>
  <si>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</si>
  <si>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</si>
  <si>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</si>
  <si>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</si>
  <si>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</si>
  <si>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</si>
  <si>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</si>
  <si>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</si>
  <si>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</si>
  <si>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</si>
  <si>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</si>
  <si>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</si>
  <si>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</si>
  <si>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</si>
  <si>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</si>
  <si>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</si>
  <si>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</si>
  <si>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</si>
  <si>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</si>
  <si>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</si>
  <si>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</si>
  <si>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</si>
  <si>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</si>
  <si>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</si>
  <si>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</si>
  <si>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</si>
  <si>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</si>
  <si>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</si>
  <si>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</si>
  <si>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</si>
  <si>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</si>
  <si>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</si>
  <si>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</si>
  <si>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</si>
  <si>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</si>
  <si>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</si>
  <si>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</si>
  <si>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</si>
  <si>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</si>
  <si>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</si>
  <si>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</si>
  <si>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</si>
  <si>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</si>
  <si>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</si>
  <si>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</si>
  <si>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</si>
  <si>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</si>
  <si>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</si>
  <si>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</si>
  <si>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</si>
  <si>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</si>
  <si>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</si>
  <si>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</si>
  <si>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</si>
  <si>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</si>
  <si>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</si>
  <si>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</si>
  <si>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</si>
  <si>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</si>
  <si>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</si>
  <si>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</si>
  <si>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</si>
  <si>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</si>
  <si>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</si>
  <si>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</si>
  <si>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</si>
  <si>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PCM-20251023-00001621</t>
  </si>
  <si>
    <t>25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</si>
  <si>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</si>
  <si>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</si>
  <si>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</si>
  <si>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</si>
  <si>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</si>
  <si>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</si>
  <si>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</si>
  <si>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</si>
  <si>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PCM-20251023-00001481</t>
  </si>
  <si>
    <t>Team facing a major issue in generator and WSH team on the way with PG</t>
  </si>
  <si>
    <t>TT-20251023-01350</t>
  </si>
  <si>
    <t xml:space="preserve">EM team need 70 min </t>
  </si>
  <si>
    <t xml:space="preserve">TT-20251022-01839 // NA </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</si>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</sst>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4" totalsRowShown="0" headerRowDxfId="31" dataDxfId="30" headerRowBorderDxfId="28" tableBorderDxfId="29">
  <autoFilter ref="A1:L4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290.78365474536986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10.288666319444019</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0.14966168981482042</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45953.732080671296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45953.732080671296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45953.732080671296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45953.732080671296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45953.732080671296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45953.732080671296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45953.732080671296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45953.732080671296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45953.732080671296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45953.732080671296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45953.732080671296</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45953.732080671296</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45953.732080671296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45953.732080671296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45953.732080671296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45953.732080671296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45953.732080671296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45953.732080671296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45953.732080671296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45953.732080671296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45953.732080671296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45953.732080671296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45953.732080671296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45953.732080671296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45953.732080671296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45953.732080671296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45953.732080671296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45953.732080671296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45953.732080671296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45953.732080671296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45953.732080671296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45953.732080671296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45953.732080671296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45953.732080671296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45953.732080671296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45953.732080671296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45953.732080671296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45953.732080671296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45953.732080671296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45953.732080671296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45953.732080671296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45953.732080671296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45953.732080671296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45953.732080671296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45953.732080671296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45953.732080671296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45953.732080671296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45953.732080671296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45953.732080671296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45953.732080671296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45953.732080671296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45953.732080671296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45953.732080671296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45953.732080671296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45953.732080671296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45953.732080671296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45953.732080671296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45953.732080671296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45953.732080671296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45953.732080671296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45953.732080671296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45953.732080671296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45953.732080671296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45953.732080671296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45953.732080671296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45953.732080671296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45953.732080671296</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45953.732080671296</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67C83142-5D05-4DD6-8E2B-0ABEA3835FBE}"/>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128.73224270833452</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9.2363052083310322</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45953.732080671296</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45953.732080671296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45953.732080671296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45953.732080671296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45953.732080671296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45953.732080671296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45953.732080671296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45953.732080671296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45953.732080671296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45953.732080671296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45953.732080671296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45953.732080671296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45953.732080671296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45953.732080671296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45953.732080671296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45953.732080671296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45953.732080671296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45953.732080671296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45953.732080671296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45953.732080671296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45953.732080671296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45953.732080671296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45953.732080671296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45953.732080671296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45953.732080671296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45953.732080671296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45953.732080671296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45953.732080671296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45953.732080671296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45953.732080671296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45953.732080671296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45953.732080671296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45953.732080671296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45953.732080671296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45953.732080671296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45953.732080671296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45953.732080671296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45953.732080671296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45953.732080671296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45953.732080671296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45953.732080671296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45953.732080671296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45953.732080671296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45953.732080671296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45953.732080671296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45953.732080671296</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45953.732080671296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45953.732080671296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45953.732080671296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45953.732080671296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45953.732080671296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45953.732080671296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45953.732080671296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45953.732080671296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45953.732080671296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45953.732080671296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45953.732080671296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45953.732080671296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45953.732080671296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45953.732080671296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45953.732080671296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45953.732080671296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45953.732080671296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45953.732080671296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45953.732080671296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45953.732080671296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45953.732080671296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45953.732080671296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45953.732080671296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45953.732080671296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45953.732080671296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45953.732080671296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45953.732080671296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45953.732080671296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45953.732080671296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45953.732080671296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45953.732080671296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45953.732080671296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45953.732080671296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45953.732080671296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45953.732080671296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45953.732080671296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45953.732080671296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45953.732080671296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45953.732080671296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45953.732080671296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45953.732080671296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45953.732080671296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45953.732080671296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45953.732080671296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45953.732080671296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45953.732080671296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45953.732080671296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45953.732080671296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45953.732080671296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45953.732080671296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45953.732080671296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45953.732080671296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45953.732080671296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45953.732080671296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45953.732080671296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45953.732080671296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45953.732080671296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45953.732080671296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45953.732080671296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45953.732080671296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45953.732080671296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45953.732080671296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45953.732080671296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45953.732080671296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45953.732080671296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45953.732080671296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45953.732080671296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45953.732080671296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45953.732080671296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45953.732080671296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45953.732080671296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45953.732080671296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45953.732080671296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45953.732080671296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45953.732080671296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45953.732080671296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45953.732080671296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45953.732080671296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45953.732080671296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45953.732080671296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45953.732080671296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45953.732080671296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45953.732080671296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45953.732080671296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45953.732080671296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45953.732080671296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45953.732080671296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45953.732080671296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45953.732080671296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45953.732080671296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45953.732080671296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45953.732080671296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45953.732080671296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45953.732080671296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45953.732080671296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45953.732080671296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45953.732080671296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45953.732080671296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45953.732080671296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45953.732080671296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45953.732080671296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45953.732080671296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45953.732080671296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45953.732080671296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45953.732080671296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45953.732080671296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45953.732080671296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45953.732080671296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45953.732080671296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45953.732080671296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45953.732080671296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45953.732080671296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45953.732080671296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45953.732080671296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45953.732080671296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45953.732080671296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45953.732080671296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45953.732080671296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45953.732080671296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45953.732080671296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45953.732080671296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45953.732080671296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45953.732080671296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45953.732080671296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45953.732080671296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45953.732080671296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45953.732080671296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45953.732080671296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45953.732080671296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45953.732080671296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45953.732080671296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45953.732080671296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45953.732080671296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45953.732080671296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45953.732080671296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45953.732080671296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45953.732080671296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45953.732080671296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45953.732080671296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45953.732080671296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45953.732080671296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45953.732080671296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45953.732080671296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45953.732080671296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45953.732080671296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45953.732080671296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45953.732080671296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45953.732080671296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45953.732080671296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45953.732080671296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45953.732080671296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45953.732080671296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45953.732080671296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45953.732080671296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45953.732080671296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45953.732080671296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45953.732080671296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45953.732080671296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45953.732080671296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45953.732080671296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45953.732080671296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45953.732080671296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45953.732080671296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45953.732080671296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45953.732080671296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45953.732080671296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45953.732080671296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45953.732080671296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45953.732080671296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45953.732080671296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45953.732080671296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45953.732080671296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45953.732080671296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45953.732080671296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45953.732080671296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45953.732080671296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45953.732080671296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45953.732080671296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45953.732080671296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45953.732080671296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45953.732080671296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45953.732080671296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45953.732080671296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45953.732080671296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45953.732080671296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45953.732080671296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45953.732080671296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45953.732080671296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45953.732080671296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45953.732080671296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45953.732080671296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45953.732080671296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45953.732080671296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45953.732080671296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45953.732080671296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45953.732080671296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45953.732080671296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45953.732080671296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45953.732080671296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45953.732080671296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45953.732080671296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45953.732080671296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45953.732080671296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45953.732080671296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45953.732080671296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45953.732080671296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45953.732080671296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45953.732080671296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45953.732080671296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45953.732080671296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45953.732080671296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45953.732080671296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45953.732080671296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45953.732080671296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45953.732080671296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45953.732080671296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45953.732080671296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45953.732080671296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45953.732080671296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45953.732080671296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45953.732080671296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45953.732080671296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45953.732080671296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45953.732080671296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45953.732080671296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45953.732080671296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45953.732080671296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45953.732080671296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45953.732080671296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45953.732080671296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45953.732080671296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45953.732080671296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45953.732080671296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45953.732080671296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45953.732080671296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45953.732080671296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45953.732080671296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45953.732080671296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45953.732080671296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45953.732080671296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45953.732080671296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45953.732080671296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45953.732080671296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45953.732080671296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45953.732080671296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45953.732080671296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45953.732080671296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45953.732080671296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45953.732080671296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45953.732080671296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45953.732080671296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45953.732080671296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45953.732080671296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45953.732080671296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45953.732080671296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45953.732080671296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45953.732080671296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45953.732080671296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45953.732080671296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45953.732080671296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45953.732080671296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45953.732080671296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45953.732080671296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45953.732080671296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45953.732080671296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45953.732080671296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45953.732080671296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45953.732080671296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45953.732080671296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45953.732080671296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45953.732080671296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45953.732080671296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45953.732080671296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45953.732080671296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45953.732080671296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45953.732080671296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45953.732080671296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45953.732080671296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45953.732080671296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45953.732080671296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45953.732080671296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45953.732080671296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45953.732080671296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45953.732080671296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45953.732080671296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45953.732080671296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45953.732080671296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45953.732080671296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45953.732080671296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45953.732080671296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45953.732080671296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45953.732080671296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45953.732080671296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45953.732080671296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45953.732080671296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45953.732080671296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45953.732080671296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45953.732080671296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45953.732080671296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45953.732080671296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45953.732080671296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45953.732080671296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45953.732080671296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45953.732080671296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45953.732080671296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45953.732080671296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45953.732080671296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45953.732080671296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45953.732080671296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45953.732080671296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45953.732080671296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45953.732080671296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45953.732080671296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45953.732080671296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45953.732080671296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45953.732080671296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45953.732080671296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45953.732080671296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45953.732080671296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45953.732080671296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45953.732080671296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45953.732080671296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45953.732080671296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45953.732080671296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45953.732080671296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45953.732080671296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45953.732080671296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45953.732080671296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45953.732080671296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45953.732080671296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45953.732080671296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45953.732080671296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45953.732080671296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45953.732080671296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45953.732080671296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45953.732080671296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45953.732080671296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45953.732080671296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45953.732080671296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45953.732080671296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45953.732080671296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45953.732080671296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45953.732080671296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45953.732080671296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45953.732080671296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45953.732080671296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45953.732080671296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45953.732080671296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45953.732080671296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45953.732080671296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45953.732080671296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45953.732080671296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45953.732080671296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45953.732080671296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45953.732080671296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45953.732080671296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45953.732080671296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45953.732080671296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45953.732080671296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45953.732080671296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45953.732080671296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45953.732080671296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45953.732080671296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45953.732080671296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45953.732080671296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45953.732080671296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45953.732080671296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45953.732080671296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45953.732080671296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45953.732080671296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45953.732080671296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45953.732080671296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45953.732080671296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45953.732080671296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45953.732080671296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45953.732080671296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45953.732080671296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45953.732080671296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45953.732080671296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45953.732080671296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45953.732080671296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45953.732080671296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45953.732080671296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45953.732080671296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45953.732080671296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45953.732080671296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45953.732080671296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45953.732080671296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45953.732080671296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45953.732080671296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45953.732080671296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45953.732080671296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45953.732080671296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45953.732080671296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45953.732080671296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45953.732080671296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45953.732080671296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45953.732080671296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45953.732080671296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45953.732080671296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45953.732080671296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45953.732080671296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45953.732080671296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45953.732080671296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45953.732080671296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45953.732080671296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45953.732080671296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45953.732080671296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45953.732080671296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45953.732080671296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45953.732080671296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45953.732080671296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45953.732080671296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45953.732080671296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45953.732080671296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45953.732080671296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45953.732080671296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45953.732080671296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45953.732080671296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45953.732080671296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45953.732080671296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45953.732080671296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45953.732080671296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45953.732080671296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45953.732080671296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45953.732080671296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45953.732080671296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45953.732080671296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45953.732080671296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45953.732080671296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45953.732080671296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45953.732080671296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45953.732080671296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45953.732080671296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45953.732080671296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45953.732080671296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45953.732080671296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45953.732080671296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45953.732080671296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45953.732080671296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45953.732080671296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45953.732080671296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45953.732080671296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45953.732080671296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45953.732080671296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45953.732080671296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45953.732080671296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45953.732080671296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45953.732080671296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45953.732080671296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45953.732080671296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45953.732080671296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45953.732080671296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45953.732080671296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45953.732080671296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45953.732080671296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45953.732080671296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45953.732080671296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45953.732080671296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45953.732080671296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45953.732080671296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45953.732080671296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45953.732080671296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45953.732080671296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45953.732080671296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45953.732080671296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45953.732080671296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45953.732080671296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45953.732080671296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45953.732080671296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45953.732080671296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45953.732080671296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45953.732080671296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45953.732080671296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45953.732080671296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45953.732080671296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45953.732080671296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45953.732080671296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45953.732080671296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45953.732080671296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45953.732080671296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45953.732080671296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45953.732080671296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45953.732080671296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45953.732080671296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45953.732080671296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45953.732080671296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45953.732080671296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45953.732080671296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45953.732080671296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45953.732080671296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45953.732080671296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45953.732080671296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45953.732080671296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45953.732080671296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45953.732080671296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45953.732080671296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45953.732080671296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45953.732080671296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45953.732080671296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45953.732080671296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45953.732080671296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45953.732080671296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45953.732080671296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45953.732080671296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45953.732080671296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45953.732080671296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45953.732080671296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45953.732080671296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45953.732080671296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45953.732080671296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45953.732080671296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45953.732080671296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45953.732080671296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45953.732080671296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45953.732080671296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45953.732080671296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45953.732080671296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45953.732080671296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45953.732080671296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45953.732080671296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45953.732080671296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45953.732080671296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45953.732080671296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45953.732080671296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45953.732080671296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45953.732080671296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45953.732080671296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45953.732080671296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45953.732080671296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45953.732080671296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45953.732080671296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45953.732080671296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45953.732080671296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45953.732080671296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45953.732080671296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45953.732080671296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45953.732080671296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45953.732080671296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45953.732080671296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45953.732080671296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45953.732080671296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45953.732080671296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45953.732080671296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45953.732080671296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45953.732080671296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45953.732080671296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45953.732080671296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45953.732080671296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45953.732080671296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45953.732080671296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45953.732080671296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45953.732080671296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45953.732080671296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45953.732080671296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45953.732080671296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45953.732080671296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45953.732080671296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45953.732080671296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45953.732080671296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45953.732080671296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45953.732080671296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45953.732080671296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45953.732080671296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45953.732080671296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45953.732080671296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45953.732080671296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45953.732080671296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45953.732080671296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45953.732080671296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45953.732080671296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45953.732080671296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45953.732080671296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45953.732080671296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45953.732080671296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45953.732080671296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45953.732080671296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45953.732080671296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45953.732080671296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45953.732080671296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45953.732080671296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45953.732080671296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45953.732080671296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45953.732080671296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45953.732080671296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45953.732080671296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45953.732080671296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45953.732080671296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45953.732080671296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45953.732080671296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45953.732080671296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45953.732080671296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45953.732080671296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45953.732080671296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45953.732080671296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45953.732080671296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45953.732080671296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45953.732080671296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45953.732080671296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45953.732080671296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45953.732080671296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45953.732080671296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45953.732080671296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45953.732080671296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45953.732080671296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45953.732080671296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45953.732080671296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45953.732080671296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45953.732080671296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45953.732080671296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45953.732080671296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45953.732080671296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45953.732080671296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45953.732080671296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45953.732080671296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45953.732080671296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45953.732080671296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45953.732080671296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45953.732080671296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45953.732080671296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45953.732080671296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45953.732080671296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45953.732080671296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45953.732080671296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45953.732080671296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45953.732080671296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45953.732080671296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45953.732080671296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45953.732080671296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45953.732080671296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45953.732080671296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45953.732080671296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45953.732080671296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45953.732080671296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45953.732080671296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45953.732080671296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45953.732080671296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45953.732080671296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45953.732080671296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45953.732080671296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45953.732080671296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45953.732080671296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45953.732080671296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45953.732080671296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45953.732080671296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45953.732080671296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45953.732080671296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45953.732080671296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45953.732080671296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45953.732080671296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45953.732080671296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45953.732080671296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45953.732080671296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45953.732080671296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45953.732080671296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45953.732080671296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45953.732080671296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45953.732080671296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45953.732080671296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45953.732080671296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45953.732080671296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45953.732080671296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45953.732080671296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45953.732080671296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45953.732080671296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45953.732080671296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45953.732080671296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45953.732080671296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45953.732080671296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45953.732080671296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45953.732080671296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45953.732080671296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45953.732080671296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45953.732080671296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45953.732080671296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45953.732080671296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45953.732080671296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45953.732080671296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45953.732080671296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45953.732080671296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45953.732080671296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45953.732080671296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45953.732080671296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45953.732080671296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45953.732080671296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45953.732080671296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45953.732080671296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45953.732080671296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45953.732080671296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45953.732080671296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45953.732080671296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45953.732080671296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45953.732080671296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45953.732080671296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45953.732080671296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45953.732080671296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45953.732080671296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45953.732080671296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45953.732080671296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45953.732080671296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45953.732080671296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45953.732080671296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45953.732080671296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45953.732080671296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45953.732080671296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45953.732080671296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45953.732080671296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45953.732080671296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45953.732080671296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45953.732080671296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45953.732080671296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45953.732080671296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45953.732080671296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45953.732080671296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45953.732080671296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45953.732080671296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45953.732080671296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45953.732080671296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45953.732080671296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45953.732080671296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45953.732080671296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45953.732080671296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45953.732080671296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45953.732080671296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45953.732080671296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45953.732080671296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45953.732080671296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45953.732080671296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45953.732080671296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45953.732080671296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45953.732080671296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45953.732080671296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45953.732080671296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45953.732080671296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45953.732080671296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45953.732080671296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45953.732080671296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45953.732080671296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45953.732080671296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45953.732080671296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45953.732080671296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45953.732080671296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45953.732080671296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45953.732080671296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45953.732080671296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45953.732080671296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45953.732080671296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45953.732080671296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45953.732080671296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45953.732080671296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45953.732080671296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45953.732080671296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45953.732080671296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45953.732080671296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45953.732080671296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45953.732080671296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45953.732080671296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45953.732080671296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45953.732080671296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45953.732080671296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45953.732080671296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45953.732080671296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45953.732080671296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45953.732080671296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45953.732080671296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45953.732080671296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45953.732080671296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45953.732080671296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45953.732080671296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45953.732080671296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45953.732080671296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45953.732080671296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45953.732080671296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45953.732080671296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45953.732080671296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45953.732080671296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45953.732080671296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45953.732080671296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45953.732080671296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45953.732080671296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45953.732080671296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45953.732080671296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45953.732080671296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45953.732080671296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45953.732080671296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45953.732080671296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45953.732080671296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45953.732080671296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45953.732080671296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45953.732080671296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45953.732080671296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45953.732080671296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45953.732080671296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45953.732080671296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45953.732080671296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45953.732080671296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45953.732080671296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45953.732080671296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45953.732080671296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45953.732080671296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45953.732080671296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45953.732080671296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45953.732080671296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45953.732080671296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45953.732080671296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45953.732080671296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45953.732080671296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45953.732080671296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45953.732080671296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45953.732080671296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45953.732080671296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45953.732080671296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45953.732080671296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45953.732080671296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45953.732080671296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45953.732080671296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45953.732080671296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45953.732080671296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45953.732080671296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45953.732080671296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45953.732080671296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45953.732080671296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45953.732080671296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45953.732080671296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45953.732080671296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45953.732080671296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45953.732080671296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45953.732080671296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45953.732080671296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45953.732080671296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45953.732080671296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45953.732080671296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45953.732080671296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45953.732080671296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45953.732080671296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45953.732080671296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45953.732080671296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45953.732080671296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45953.732080671296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45953.732080671296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45953.732080671296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45953.732080671296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45953.732080671296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45953.732080671296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45953.732080671296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45953.732080671296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45953.732080671296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45953.732080671296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45953.732080671296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45953.732080671296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45953.732080671296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45953.732080671296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45953.732080671296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45953.732080671296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45953.732080671296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45953.732080671296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45953.732080671296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45953.732080671296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45953.732080671296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45953.732080671296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45953.732080671296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45953.732080671296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45953.732080671296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45953.732080671296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45953.732080671296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45953.732080671296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45953.732080671296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45953.732080671296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45953.732080671296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45953.732080671296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45953.732080671296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45953.732080671296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45953.732080671296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45953.732080671296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45953.732080671296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45953.732080671296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45953.732080671296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45953.732080671296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45953.732080671296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45953.732080671296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45953.732080671296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45953.732080671296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45953.732080671296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45953.732080671296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45953.732080671296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45953.732080671296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45953.732080671296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45953.732080671296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45953.732080671296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45953.732080671296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45953.732080671296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45953.732080671296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45953.732080671296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45953.732080671296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45953.732080671296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45953.732080671296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45953.732080671296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45953.732080671296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45953.732080671296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45953.732080671296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45953.732080671296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45953.732080671296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45953.732080671296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45953.732080671296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45953.732080671296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45953.732080671296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45953.732080671296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45953.732080671296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45953.732080671296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45953.732080671296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45953.732080671296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45953.732080671296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45953.732080671296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45953.732080671296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45953.732080671296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45953.732080671296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45953.732080671296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45953.732080671296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45953.732080671296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45953.732080671296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45953.732080671296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45953.732080671296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45953.732080671296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45953.732080671296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45953.732080671296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45953.732080671296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45953.732080671296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45953.732080671296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45953.732080671296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45953.732080671296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45953.732080671296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45953.732080671296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45953.732080671296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45953.732080671296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45953.732080671296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45953.732080671296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45953.732080671296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45953.732080671296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45953.732080671296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45953.732080671296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45953.732080671296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45953.732080671296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45953.732080671296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45953.732080671296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45953.732080671296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45953.732080671296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45953.732080671296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45953.732080671296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45953.732080671296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45953.732080671296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45953.732080671296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45953.732080671296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45953.732080671296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45953.732080671296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45953.732080671296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45953.732080671296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45953.732080671296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45953.732080671296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45953.732080671296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45953.732080671296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45953.732080671296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45953.732080671296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45953.732080671296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45953.732080671296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45953.732080671296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45953.732080671296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45953.732080671296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45953.732080671296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45953.732080671296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45953.732080671296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45953.732080671296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45953.732080671296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45953.732080671296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45953.732080671296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45953.732080671296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45953.732080671296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45953.732080671296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45953.732080671296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45953.732080671296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45953.732080671296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45953.732080671296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45953.732080671296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45953.732080671296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45953.732080671296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45953.732080671296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45953.732080671296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45953.732080671296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45953.732080671296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45953.732080671296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45953.732080671296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45953.732080671296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45953.732080671296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45953.732080671296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45953.732080671296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45953.732080671296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45953.732080671296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45953.732080671296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45953.732080671296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45953.732080671296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45953.732080671296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45953.732080671296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45953.732080671296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45953.732080671296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45953.732080671296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45953.732080671296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45953.732080671296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45953.732080671296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45953.732080671296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45953.732080671296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45953.732080671296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45953.732080671296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45953.732080671296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45953.732080671296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45953.732080671296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45953.732080671296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45953.732080671296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45953.732080671296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45953.732080671296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45953.732080671296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45953.732080671296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45953.732080671296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45953.732080671296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45953.732080671296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45953.732080671296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45953.732080671296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45953.732080671296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45953.732080671296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45953.732080671296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45953.732080671296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45953.732080671296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45953.732080671296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45953.732080671296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45953.732080671296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45953.732080671296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45953.732080671296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45953.732080671296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45953.732080671296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45953.732080671296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45953.732080671296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45953.732080671296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45953.732080671296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45953.732080671296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45953.732080671296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45953.732080671296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45953.732080671296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45953.732080671296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45953.732080671296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45953.732080671296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45953.732080671296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45953.732080671296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45953.732080671296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45953.732080671296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45953.732080671296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45953.732080671296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45953.732080671296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45953.732080671296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45953.732080671296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45953.732080671296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45953.732080671296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45953.732080671296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45953.732080671296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45953.732080671296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45953.732080671296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45953.732080671296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45953.732080671296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45953.732080671296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45953.732080671296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45953.732080671296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45953.732080671296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45953.732080671296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45953.732080671296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45953.732080671296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45953.732080671296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45953.732080671296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45953.732080671296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45953.732080671296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45953.732080671296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45953.732080671296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45953.732080671296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45953.732080671296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45953.732080671296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45953.732080671296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45953.732080671296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45953.732080671296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45953.732080671296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45953.732080671296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45953.732080671296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45953.732080671296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45953.732080671296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45953.732080671296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45953.732080671296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45953.732080671296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45953.732080671296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45953.732080671296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45953.732080671296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45953.732080671296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45953.732080671296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45953.732080671296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45953.732080671296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45953.732080671296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45953.732080671296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45953.732080671296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45953.732080671296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45953.732080671296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45953.732080671296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45953.732080671296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45953.732080671296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45953.732080671296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45953.732080671296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45953.732080671296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45953.732080671296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45953.732080671296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45953.732080671296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45953.732080671296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45953.732080671296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45953.732080671296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45953.732080671296</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250.2513630786998</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9.7358449071180075E-2</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98" t="str">
        <f>IFERROR(VLOOKUP(D4,DB!A:K,11,0),"")</f>
        <v>R4</v>
      </c>
      <c r="C4" s="122">
        <v>1</v>
      </c>
      <c r="D4" s="95" t="s">
        <v>38245</v>
      </c>
      <c r="E4" s="100" t="s">
        <v>39081</v>
      </c>
      <c r="F4" s="125">
        <v>45953.696527777778</v>
      </c>
      <c r="G4" s="126">
        <f ca="1">IFERROR(NOW()-F4,"")</f>
        <v>3.5552893517888151E-2</v>
      </c>
      <c r="H4" s="125">
        <v>45953.679479166669</v>
      </c>
      <c r="I4" s="121" t="str">
        <f>IFERROR(VLOOKUP(D4,DB!A:F,6,0),"")</f>
        <v>SCECO</v>
      </c>
      <c r="J4" s="121" t="str">
        <f>IFERROR(VLOOKUP(D4,DB!A:G,7,0),"")</f>
        <v>Good</v>
      </c>
      <c r="K4" s="127" t="s">
        <v>39094</v>
      </c>
      <c r="L4" s="123" t="str">
        <f>IFERROR(VLOOKUP(D4,DB!A:I,9,0),"")</f>
        <v>Latis</v>
      </c>
    </row>
    <row r="5" spans="1:16" ht="15" customHeight="1">
      <c r="A5" s="121"/>
      <c r="B5" s="121" t="str">
        <f>IFERROR(VLOOKUP(D5,DB!A:K,11,0),"")</f>
        <v/>
      </c>
      <c r="C5" s="122"/>
      <c r="D5"/>
      <c r="E5" s="100"/>
      <c r="F5" s="125"/>
      <c r="G5" s="126">
        <f ca="1">IFERROR(NOW()-F5,"")</f>
        <v>45953.732080671296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45953.732080671296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45953.732080671296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45953.732080671296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45953.732080671296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45953.732080671296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45953.732080671296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45953.732080671296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45953.732080671296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45953.732080671296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45953.732080671296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45953.732080671296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45953.732080671296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45953.732080671296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45953.732080671296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c r="E20" s="124"/>
      <c r="F20" s="125"/>
      <c r="G20" s="126">
        <f ca="1">IFERROR(NOW()-F20,"")</f>
        <v>45953.732080671296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45953.732080671296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45953.732080671296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45953.732080671296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45953.732080671296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45953.732080671296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45953.732080671296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45953.732080671296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45953.732080671296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45953.732080671296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45953.732080671296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45953.732080671296</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45953.732080671296</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45953.732080671296</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45953.732080671296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45953.732080671296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45953.732080671296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45953.732080671296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45953.732080671296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45953.732080671296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45953.732080671296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45953.732080671296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45953.732080671296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45953.732080671296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45953.732080671296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45953.732080671296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45953.732080671296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45953.732080671296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45953.732080671296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45953.732080671296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45953.732080671296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45953.732080671296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45953.732080671296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45953.732080671296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45953.732080671296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45953.732080671296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45953.732080671296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45953.732080671296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45953.732080671296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45953.732080671296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45953.732080671296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45953.732080671296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45953.732080671296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45953.732080671296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45953.732080671296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45953.732080671296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45953.732080671296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45953.732080671296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45953.732080671296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45953.732080671296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45953.732080671296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45953.732080671296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45953.732080671296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45953.732080671296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45953.732080671296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45953.732080671296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45953.732080671296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45953.732080671296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45953.732080671296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45953.732080671296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45953.732080671296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45953.732080671296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45953.732080671296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45953.732080671296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45953.732080671296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45953.732080671296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45953.732080671296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45953.732080671296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45953.732080671296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45953.732080671296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45953.732080671296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45953.732080671296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45953.732080671296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45953.732080671296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45953.732080671296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45953.732080671296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45953.732080671296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45953.732080671296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45953.732080671296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45953.732080671296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45953.732080671296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45953.732080671296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45953.732080671296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45953.732080671296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45953.732080671296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45953.732080671296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45953.732080671296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45953.732080671296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45953.732080671296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45953.732080671296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45953.732080671296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45953.732080671296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45953.732080671296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45953.732080671296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45953.732080671296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45953.732080671296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45953.732080671296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45953.732080671296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45953.732080671296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45953.732080671296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45953.732080671296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45953.732080671296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45953.732080671296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45953.732080671296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45953.732080671296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45953.732080671296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45953.732080671296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45953.732080671296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45953.732080671296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45953.732080671296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45953.732080671296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45953.732080671296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45953.732080671296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45953.732080671296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45953.732080671296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45953.732080671296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45953.732080671296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45953.732080671296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45953.732080671296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45953.732080671296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45953.732080671296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45953.732080671296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45953.732080671296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45953.732080671296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45953.732080671296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45953.732080671296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45953.732080671296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45953.732080671296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45953.732080671296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45953.732080671296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45953.732080671296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45953.732080671296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45953.732080671296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45953.732080671296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45953.732080671296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45953.732080671296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45953.732080671296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45953.732080671296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45953.732080671296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45953.732080671296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45953.732080671296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45953.732080671296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45953.732080671296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45953.732080671296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45953.732080671296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45953.732080671296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45953.732080671296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45953.732080671296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45953.732080671296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45953.732080671296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45953.732080671296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45953.732080671296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45953.732080671296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45953.732080671296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45953.732080671296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45953.732080671296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45953.732080671296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45953.732080671296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45953.732080671296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45953.732080671296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45953.732080671296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45953.732080671296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45953.732080671296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45953.732080671296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45953.732080671296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45953.732080671296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45953.732080671296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45953.732080671296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45953.732080671296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45953.732080671296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45953.732080671296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45953.732080671296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45953.732080671296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45953.732080671296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45953.732080671296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45953.732080671296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45953.732080671296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45953.732080671296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45953.732080671296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45953.732080671296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45953.732080671296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45953.732080671296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45953.732080671296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45953.732080671296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45953.732080671296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45953.732080671296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45953.732080671296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45953.732080671296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45953.732080671296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45953.732080671296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45953.732080671296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45953.732080671296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45953.732080671296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45953.732080671296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45953.732080671296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45953.732080671296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45953.732080671296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45953.732080671296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45953.732080671296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45953.732080671296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45953.732080671296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45953.732080671296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45953.732080671296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45953.732080671296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45953.732080671296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45953.732080671296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45953.732080671296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45953.732080671296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45953.732080671296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45953.732080671296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45953.732080671296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45953.732080671296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45953.732080671296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45953.732080671296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45953.732080671296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45953.732080671296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45953.732080671296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45953.732080671296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45953.732080671296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45953.732080671296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45953.732080671296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45953.732080671296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45953.732080671296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45953.732080671296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45953.732080671296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45953.732080671296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45953.732080671296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45953.732080671296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45953.732080671296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45953.732080671296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45953.732080671296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45953.732080671296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45953.732080671296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45953.732080671296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45953.732080671296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45953.732080671296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45953.732080671296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45953.732080671296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45953.732080671296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45953.732080671296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45953.732080671296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45953.732080671296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45953.732080671296</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45953.732080671296</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39095</v>
      </c>
      <c r="B2" s="37" t="str">
        <f>IFERROR(VLOOKUP(D2,DB!A:K,11,0),"")</f>
        <v>R5</v>
      </c>
      <c r="C2" s="37">
        <v>3</v>
      </c>
      <c r="D2" s="120" t="s">
        <v>36034</v>
      </c>
      <c r="E2" s="37" t="s">
        <v>38998</v>
      </c>
      <c r="F2" s="38">
        <v>45891.832060185188</v>
      </c>
      <c r="G2" s="146">
        <f ca="1">IFERROR(NOW()-F2,"")</f>
        <v>61.900020486107678</v>
      </c>
      <c r="H2" s="38">
        <v>45891.790393518517</v>
      </c>
      <c r="I2" s="37" t="str">
        <f>IFERROR(VLOOKUP(D2,DB!A:F,6,0),"")</f>
        <v>Generator-SG</v>
      </c>
      <c r="J2" s="37" t="str">
        <f>IFERROR(VLOOKUP(D2,DB!A:G,7,0),"")</f>
        <v>Vandalized</v>
      </c>
      <c r="K2" s="37" t="s">
        <v>39096</v>
      </c>
      <c r="L2" s="37" t="str">
        <f>IFERROR(VLOOKUP(D2,DB!A:I,9,0),"")</f>
        <v>Latis</v>
      </c>
      <c r="M2" s="119"/>
    </row>
    <row r="3" spans="1:13" ht="30.75">
      <c r="A3" s="37" t="s">
        <v>39097</v>
      </c>
      <c r="B3" s="37" t="str">
        <f>IFERROR(VLOOKUP(D3,DB!A:K,11,0),"")</f>
        <v>R5</v>
      </c>
      <c r="C3" s="37">
        <v>1</v>
      </c>
      <c r="D3" s="37" t="s">
        <v>31329</v>
      </c>
      <c r="E3" s="37" t="s">
        <v>39081</v>
      </c>
      <c r="F3" s="38">
        <v>45926.188877314817</v>
      </c>
      <c r="G3" s="146">
        <f t="shared" ref="G3" ca="1" si="0">IFERROR(NOW()-F3,"")</f>
        <v>27.543203356479353</v>
      </c>
      <c r="H3" s="38">
        <v>45926.158159722225</v>
      </c>
      <c r="I3" s="37" t="str">
        <f>IFERROR(VLOOKUP(D3,DB!A:F,6,0),"")</f>
        <v>SCECO</v>
      </c>
      <c r="J3" s="37" t="str">
        <f>IFERROR(VLOOKUP(D3,DB!A:G,7,0),"")</f>
        <v>Good</v>
      </c>
      <c r="K3" s="37" t="s">
        <v>39098</v>
      </c>
      <c r="L3" s="37" t="str">
        <f>IFERROR(VLOOKUP(D3,DB!A:I,9,0),"")</f>
        <v>Latis</v>
      </c>
      <c r="M3" s="119"/>
    </row>
    <row r="4" spans="1:13" ht="30.75">
      <c r="A4" s="37" t="s">
        <v>39099</v>
      </c>
      <c r="B4" s="37" t="str">
        <f>IFERROR(VLOOKUP(D4,DB!A:K,11,0),"")</f>
        <v>R5</v>
      </c>
      <c r="C4" s="37">
        <v>2</v>
      </c>
      <c r="D4" s="37" t="s">
        <v>31193</v>
      </c>
      <c r="E4" s="37" t="s">
        <v>38998</v>
      </c>
      <c r="F4" s="38">
        <v>45944.771574074075</v>
      </c>
      <c r="G4" s="39">
        <f t="shared" ref="G4" ca="1" si="1">IFERROR(NOW()-F4,"")</f>
        <v>8.9605065972209559</v>
      </c>
      <c r="H4" s="38">
        <v>45944.676192129627</v>
      </c>
      <c r="I4" s="37" t="str">
        <f>IFERROR(VLOOKUP(D4,DB!A:F,6,0),"")</f>
        <v>SCECO</v>
      </c>
      <c r="J4" s="37" t="str">
        <f>IFERROR(VLOOKUP(D4,DB!A:G,7,0),"")</f>
        <v>Dead</v>
      </c>
      <c r="K4" s="37" t="s">
        <v>39100</v>
      </c>
      <c r="L4" s="37" t="str">
        <f>IFERROR(VLOOKUP(D4,DB!A:I,9,0),"")</f>
        <v>Latis</v>
      </c>
    </row>
    <row r="5" spans="1:13" ht="48" customHeight="1">
      <c r="A5" s="154" t="s">
        <v>39101</v>
      </c>
      <c r="B5" s="154" t="str">
        <f>IFERROR(VLOOKUP(D5,DB!A:K,11,0),"")</f>
        <v>R5</v>
      </c>
      <c r="C5" s="154">
        <v>1</v>
      </c>
      <c r="D5" s="154" t="s">
        <v>34781</v>
      </c>
      <c r="E5" s="154" t="s">
        <v>39081</v>
      </c>
      <c r="F5" s="155">
        <v>45948.661111111112</v>
      </c>
      <c r="G5" s="156">
        <f ca="1">IFERROR(NOW()-F5,"")</f>
        <v>5.0709695601835847</v>
      </c>
      <c r="H5" s="155">
        <v>45948.661111111112</v>
      </c>
      <c r="I5" s="154" t="str">
        <f>IFERROR(VLOOKUP(D5,DB!A:F,6,0),"")</f>
        <v>SCECO</v>
      </c>
      <c r="J5" s="154" t="str">
        <f>IFERROR(VLOOKUP(D5,DB!A:G,7,0),"")</f>
        <v>Dead</v>
      </c>
      <c r="K5" s="154" t="s">
        <v>39102</v>
      </c>
      <c r="L5" s="154" t="str">
        <f>IFERROR(VLOOKUP(D5,DB!A:I,9,0),"")</f>
        <v>Latis</v>
      </c>
    </row>
    <row r="6" spans="1:13" ht="15">
      <c r="A6" s="154" t="s">
        <v>39103</v>
      </c>
      <c r="B6" s="154" t="str">
        <f>IFERROR(VLOOKUP(D6,DB!A:K,11,0),"")</f>
        <v>R5</v>
      </c>
      <c r="C6" s="154">
        <v>1</v>
      </c>
      <c r="D6" s="154" t="s">
        <v>35382</v>
      </c>
      <c r="E6" s="154" t="s">
        <v>38998</v>
      </c>
      <c r="F6" s="155">
        <v>45953.650277777779</v>
      </c>
      <c r="G6" s="156">
        <f ca="1">IFERROR(NOW()-F6,"")</f>
        <v>8.1802893517306075E-2</v>
      </c>
      <c r="H6" s="155">
        <v>45953.537048611113</v>
      </c>
      <c r="I6" s="154" t="str">
        <f>IFERROR(VLOOKUP(D6,DB!A:F,6,0),"")</f>
        <v>Generator-SG</v>
      </c>
      <c r="J6" s="154" t="str">
        <f>IFERROR(VLOOKUP(D6,DB!A:G,7,0),"")</f>
        <v>Vandalized</v>
      </c>
      <c r="K6" s="154" t="s">
        <v>39104</v>
      </c>
      <c r="L6" s="154" t="str">
        <f>IFERROR(VLOOKUP(D6,DB!A:I,9,0),"")</f>
        <v>Latis</v>
      </c>
    </row>
    <row r="7" spans="1:13" ht="15">
      <c r="A7" s="154" t="s">
        <v>39105</v>
      </c>
      <c r="B7" s="154" t="str">
        <f>IFERROR(VLOOKUP(D7,DB!A:K,11,0),"")</f>
        <v>R5</v>
      </c>
      <c r="C7" s="154">
        <v>2</v>
      </c>
      <c r="D7" s="154" t="s">
        <v>34865</v>
      </c>
      <c r="E7" s="154" t="s">
        <v>39081</v>
      </c>
      <c r="F7" s="155" t="s">
        <v>24</v>
      </c>
      <c r="G7" s="156" t="str">
        <f ca="1">IFERROR(NOW()-F7,"")</f>
        <v/>
      </c>
      <c r="H7" s="155">
        <v>45953.699918981481</v>
      </c>
      <c r="I7" s="154" t="str">
        <f>IFERROR(VLOOKUP(D7,DB!A:F,6,0),"")</f>
        <v>Generator-SG</v>
      </c>
      <c r="J7" s="154" t="str">
        <f>IFERROR(VLOOKUP(D7,DB!A:G,7,0),"")</f>
        <v>Dead</v>
      </c>
      <c r="K7" s="154" t="s">
        <v>39106</v>
      </c>
      <c r="L7" s="154" t="str">
        <f>IFERROR(VLOOKUP(D7,DB!A:I,9,0),"")</f>
        <v>Latis</v>
      </c>
    </row>
    <row r="8" spans="1:13" ht="15">
      <c r="A8" s="160"/>
      <c r="B8" s="160" t="str">
        <f>IFERROR(VLOOKUP(D8,DB!A:K,11,0),"")</f>
        <v/>
      </c>
      <c r="C8" s="160"/>
      <c r="D8" s="160"/>
      <c r="E8" s="160"/>
      <c r="F8" s="161"/>
      <c r="G8" s="162">
        <f ca="1">IFERROR(NOW()-F8,"")</f>
        <v>45953.732080671296</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45953.732080671296</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45953.732080671296</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45953.732080671296</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45953.732080671296</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45953.732080671296</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45953.732080671296</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45953.732080671296</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45953.732080671296</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45953.732080671296</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45953.732080671296</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45953.732080671296</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45953.732080671296</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45953.732080671296</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45953.732080671296</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45953.732080671296</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45953.732080671296</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45953.732080671296</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45953.732080671296</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45953.732080671296</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45953.732080671296</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45953.732080671296</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45953.732080671296</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45953.732080671296</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45953.732080671296</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45953.732080671296</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45953.732080671296</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45953.732080671296</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45953.732080671296</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45953.732080671296</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45953.732080671296</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45953.732080671296</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45953.732080671296</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45953.732080671296</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45953.732080671296</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45953.732080671296</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45953.732080671296</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45953.732080671296</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45953.732080671296</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45953.732080671296</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45953.732080671296</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45953.732080671296</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45953.732080671296</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45953.732080671296</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45953.732080671296</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45953.732080671296</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45953.732080671296</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45953.732080671296</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45953.732080671296</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45953.732080671296</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45953.732080671296</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45953.732080671296</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45953.732080671296</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45953.732080671296</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45953.732080671296</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45953.732080671296</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45953.732080671296</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45953.732080671296</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45953.732080671296</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45953.732080671296</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45953.732080671296</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45953.732080671296</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45953.732080671296</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45953.732080671296</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45953.732080671296</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45953.732080671296</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45953.732080671296</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45953.732080671296</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45953.732080671296</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45953.732080671296</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45953.732080671296</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45953.732080671296</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45953.732080671296</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45953.732080671296</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45953.732080671296</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45953.732080671296</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45953.732080671296</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45953.732080671296</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45953.732080671296</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45953.732080671296</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45953.732080671296</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45953.732080671296</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45953.732080671296</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45953.732080671296</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45953.732080671296</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45953.732080671296</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45953.732080671296</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45953.732080671296</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45953.732080671296</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45953.732080671296</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45953.732080671296</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45953.732080671296</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45953.732080671296</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45953.732080671296</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45953.732080671296</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45953.732080671296</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45953.732080671296</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45953.732080671296</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45953.732080671296</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45953.732080671296</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45953.732080671296</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45953.732080671296</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45953.732080671296</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45953.732080671296</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45953.732080671296</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45953.732080671296</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45953.732080671296</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45953.732080671296</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45953.732080671296</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45953.732080671296</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45953.732080671296</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45953.732080671296</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45953.732080671296</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45953.732080671296</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45953.732080671296</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45953.732080671296</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45953.732080671296</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45953.732080671296</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45953.732080671296</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45953.732080671296</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45953.732080671296</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45953.732080671296</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45953.732080671296</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45953.732080671296</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45953.732080671296</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45953.732080671296</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45953.732080671296</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45953.732080671296</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45953.732080671296</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45953.732080671296</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45953.732080671296</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45953.732080671296</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45953.732080671296</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45953.732080671296</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45953.732080671296</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45953.732080671296</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45953.732080671296</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45953.732080671296</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45953.732080671296</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45953.732080671296</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45953.732080671296</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45953.732080671296</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45953.732080671296</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45953.732080671296</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45953.732080671296</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45953.732080671296</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45953.732080671296</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45953.732080671296</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45953.732080671296</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45953.732080671296</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45953.732080671296</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45953.732080671296</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45953.732080671296</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45953.732080671296</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45953.732080671296</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45953.732080671296</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45953.732080671296</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45953.732080671296</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45953.732080671296</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45953.732080671296</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45953.732080671296</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45953.732080671296</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45953.732080671296</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45953.732080671296</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45953.732080671296</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45953.732080671296</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45953.732080671296</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45953.732080671296</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45953.732080671296</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45953.732080671296</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45953.732080671296</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45953.732080671296</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45953.732080671296</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45953.732080671296</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45953.732080671296</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45953.732080671296</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45953.732080671296</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45953.732080671296</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45953.732080671296</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45953.732080671296</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45953.732080671296</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45953.732080671296</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45953.732080671296</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45953.732080671296</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45953.732080671296</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45953.732080671296</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45953.732080671296</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45953.732080671296</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45953.732080671296</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45953.732080671296</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45953.732080671296</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45953.732080671296</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45953.732080671296</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45953.732080671296</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45953.732080671296</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45953.732080671296</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45953.732080671296</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45953.732080671296</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45953.732080671296</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45953.732080671296</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45953.732080671296</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45953.732080671296</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45953.732080671296</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45953.732080671296</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45953.732080671296</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45953.732080671296</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45953.732080671296</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45953.732080671296</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45953.732080671296</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45953.732080671296</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45953.732080671296</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45953.732080671296</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45953.732080671296</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45953.732080671296</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45953.732080671296</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45953.732080671296</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45953.732080671296</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45953.732080671296</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45953.732080671296</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45953.732080671296</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45953.732080671296</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45953.732080671296</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45953.732080671296</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45953.732080671296</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45953.732080671296</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45953.732080671296</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45953.732080671296</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45953.732080671296</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45953.732080671296</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45953.732080671296</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45953.732080671296</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45953.732080671296</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45953.732080671296</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45953.732080671296</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45953.732080671296</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45953.732080671296</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45953.732080671296</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45953.732080671296</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45953.732080671296</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45953.732080671296</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45953.732080671296</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45953.732080671296</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45953.732080671296</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45953.732080671296</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45953.732080671296</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45953.732080671296</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45953.732080671296</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45953.732080671296</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45953.732080671296</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45953.732080671296</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45953.732080671296</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45953.732080671296</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45953.732080671296</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45953.732080671296</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45953.732080671296</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45953.732080671296</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45953.732080671296</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45953.732080671296</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45953.732080671296</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45953.732080671296</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45953.732080671296</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45953.732080671296</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45953.732080671296</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45953.732080671296</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45953.732080671296</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45953.732080671296</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45953.732080671296</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45953.732080671296</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45953.732080671296</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45953.732080671296</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45953.732080671296</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45953.732080671296</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45953.732080671296</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45953.732080671296</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45953.732080671296</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45953.732080671296</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45953.732080671296</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45953.732080671296</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45953.732080671296</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45953.732080671296</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45953.732080671296</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45953.732080671296</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45953.732080671296</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45953.732080671296</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45953.732080671296</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45953.732080671296</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45953.732080671296</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45953.732080671296</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45953.732080671296</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45953.732080671296</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45953.732080671296</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45953.732080671296</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45953.732080671296</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45953.732080671296</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45953.732080671296</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45953.732080671296</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45953.732080671296</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45953.732080671296</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45953.732080671296</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45953.732080671296</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45953.732080671296</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45953.732080671296</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45953.732080671296</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45953.732080671296</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45953.732080671296</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45953.732080671296</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45953.732080671296</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45953.732080671296</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45953.732080671296</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45953.732080671296</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45953.732080671296</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45953.732080671296</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45953.732080671296</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45953.732080671296</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45953.732080671296</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45953.732080671296</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45953.732080671296</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45953.732080671296</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45953.732080671296</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45953.732080671296</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45953.732080671296</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45953.732080671296</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45953.732080671296</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45953.732080671296</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45953.732080671296</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45953.732080671296</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45953.732080671296</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45953.732080671296</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45953.732080671296</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45953.732080671296</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45953.732080671296</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45953.732080671296</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45953.732080671296</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45953.732080671296</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45953.732080671296</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45953.732080671296</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45953.732080671296</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45953.732080671296</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45953.732080671296</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45953.732080671296</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45953.732080671296</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45953.732080671296</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45953.732080671296</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45953.732080671296</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45953.732080671296</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45953.732080671296</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45953.732080671296</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45953.732080671296</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45953.732080671296</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45953.732080671296</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45953.732080671296</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45953.732080671296</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45953.732080671296</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45953.732080671296</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45953.732080671296</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45953.732080671296</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45953.732080671296</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45953.732080671296</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45953.732080671296</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45953.732080671296</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45953.732080671296</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45953.732080671296</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45953.732080671296</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45953.732080671296</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45953.732080671296</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45953.732080671296</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45953.732080671296</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45953.732080671296</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45953.732080671296</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45953.732080671296</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45953.732080671296</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45953.732080671296</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45953.732080671296</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45953.732080671296</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45953.732080671296</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45953.732080671296</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45953.732080671296</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45953.732080671296</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45953.732080671296</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45953.732080671296</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45953.732080671296</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45953.732080671296</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45953.732080671296</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45953.732080671296</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45953.732080671296</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45953.732080671296</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45953.732080671296</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45953.732080671296</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45953.732080671296</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45953.732080671296</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45953.732080671296</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45953.732080671296</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45953.732080671296</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45953.732080671296</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45953.732080671296</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45953.732080671296</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45953.732080671296</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45953.732080671296</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45953.732080671296</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45953.732080671296</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45953.732080671296</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45953.732080671296</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45953.732080671296</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45953.732080671296</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45953.732080671296</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45953.732080671296</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45953.732080671296</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45953.732080671296</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45953.732080671296</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45953.732080671296</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45953.732080671296</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45953.732080671296</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45953.732080671296</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45953.732080671296</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45953.732080671296</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45953.732080671296</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45953.732080671296</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45953.732080671296</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45953.732080671296</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45953.732080671296</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45953.732080671296</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45953.732080671296</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45953.732080671296</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45953.732080671296</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45953.732080671296</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45953.732080671296</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45953.732080671296</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45953.732080671296</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45953.732080671296</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45953.732080671296</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45953.732080671296</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45953.732080671296</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45953.732080671296</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45953.732080671296</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45953.732080671296</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45953.732080671296</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45953.732080671296</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45953.732080671296</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45953.732080671296</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45953.732080671296</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45953.732080671296</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45953.732080671296</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45953.732080671296</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45953.732080671296</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45953.732080671296</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45953.732080671296</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45953.732080671296</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45953.732080671296</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45953.732080671296</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45953.732080671296</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45953.732080671296</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45953.732080671296</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45953.732080671296</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45953.732080671296</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45953.732080671296</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45953.732080671296</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45953.732080671296</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45953.732080671296</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45953.732080671296</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45953.732080671296</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45953.732080671296</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45953.732080671296</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45953.732080671296</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45953.732080671296</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45953.732080671296</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45953.732080671296</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45953.732080671296</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45953.732080671296</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45953.732080671296</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45953.732080671296</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45953.732080671296</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45953.732080671296</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45953.732080671296</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45953.732080671296</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45953.732080671296</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45953.732080671296</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45953.732080671296</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45953.732080671296</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45953.732080671296</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45953.732080671296</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45953.732080671296</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45953.732080671296</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45953.732080671296</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45953.732080671296</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45953.732080671296</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45953.732080671296</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45953.732080671296</v>
      </c>
      <c r="H494" s="161"/>
      <c r="I494" s="160" t="str">
        <f>IFERROR(VLOOKUP(D494,DB!A:F,6,0),"")</f>
        <v/>
      </c>
      <c r="J494" s="160" t="str">
        <f>IFERROR(VLOOKUP(D494,DB!A:G,7,0),"")</f>
        <v/>
      </c>
      <c r="K494" s="160"/>
      <c r="L494" s="160" t="str">
        <f>IFERROR(VLOOKUP(D494,DB!A:I,9,0),"")</f>
        <v/>
      </c>
    </row>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604" ht="15"/>
    <row r="605" ht="15"/>
    <row r="607" ht="15"/>
    <row r="608" ht="15"/>
    <row r="609" ht="15"/>
    <row r="610" ht="15"/>
    <row r="612" ht="15"/>
    <row r="613" ht="15"/>
    <row r="620" ht="15"/>
    <row r="621" ht="15"/>
    <row r="622" ht="15"/>
    <row r="623" ht="15"/>
    <row r="624" ht="15"/>
    <row r="625" ht="15"/>
    <row r="628" ht="15"/>
    <row r="629" ht="15"/>
    <row r="630" ht="15"/>
    <row r="631" ht="15"/>
    <row r="632" ht="15"/>
    <row r="633" ht="15"/>
    <row r="634" ht="15"/>
    <row r="635" ht="15"/>
    <row r="636" ht="15"/>
    <row r="637" ht="15"/>
    <row r="638" ht="15"/>
    <row r="639"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733" ht="15"/>
    <row r="734" ht="15"/>
    <row r="735" ht="15"/>
    <row r="736" ht="15"/>
    <row r="737" ht="15"/>
    <row r="738" ht="15"/>
    <row r="739" ht="15"/>
    <row r="740" ht="15"/>
    <row r="741" ht="15"/>
    <row r="742"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1032" ht="15"/>
    <row r="1033" ht="15"/>
    <row r="1034" ht="15"/>
    <row r="1035" ht="15"/>
    <row r="1036" ht="15"/>
    <row r="1037" ht="15"/>
    <row r="1043" ht="15"/>
    <row r="1044" ht="15"/>
    <row r="1045" ht="15"/>
    <row r="1046" ht="15"/>
    <row r="1047" ht="15"/>
    <row r="1048" ht="15"/>
    <row r="1049"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100" ht="15"/>
    <row r="1101" ht="15"/>
    <row r="1107" ht="15"/>
    <row r="1108" ht="15"/>
    <row r="1110" ht="15"/>
    <row r="1111" ht="15"/>
    <row r="1112" ht="15"/>
    <row r="1113" ht="15"/>
    <row r="1114" ht="15"/>
    <row r="1115" ht="15"/>
    <row r="1116" ht="15"/>
    <row r="1118" ht="15"/>
    <row r="1119" ht="15"/>
    <row r="1120"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9" ht="15"/>
    <row r="1190" ht="15"/>
    <row r="1191" ht="15"/>
    <row r="1192" ht="15"/>
    <row r="1193" ht="15"/>
    <row r="1194" ht="15"/>
    <row r="1195" ht="15"/>
    <row r="1196" ht="15"/>
    <row r="1197" ht="15"/>
    <row r="1198" ht="15"/>
    <row r="1199" ht="15"/>
    <row r="1200" ht="15"/>
    <row r="1201" ht="15"/>
    <row r="1202"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55" ht="15"/>
    <row r="1256" ht="15"/>
    <row r="1259" ht="15"/>
    <row r="1260" ht="15"/>
    <row r="1261" ht="15"/>
    <row r="1262" ht="15"/>
    <row r="1263" ht="15"/>
    <row r="1264" ht="15"/>
    <row r="1265" ht="15"/>
    <row r="1266" ht="15"/>
    <row r="1269" ht="15"/>
    <row r="1270" ht="15"/>
    <row r="1271" ht="15"/>
    <row r="1272" ht="15"/>
    <row r="1273" ht="15"/>
    <row r="1274" ht="15"/>
    <row r="1275" ht="15"/>
    <row r="1276" ht="15"/>
    <row r="1277" ht="15"/>
    <row r="1278" ht="15"/>
    <row r="1279" ht="15"/>
    <row r="1280" ht="15"/>
    <row r="1282" ht="15"/>
    <row r="1283" ht="15"/>
    <row r="1284" ht="15"/>
    <row r="1287" ht="15"/>
    <row r="1289" ht="15"/>
    <row r="1291" ht="15"/>
    <row r="1294" ht="15"/>
    <row r="1295" ht="15"/>
    <row r="1296" ht="15"/>
    <row r="1298" ht="15"/>
    <row r="1300" ht="15"/>
    <row r="1301" ht="15"/>
    <row r="1302" ht="15"/>
    <row r="1303" ht="15"/>
    <row r="1304" ht="15"/>
    <row r="1306" ht="15"/>
    <row r="1307" ht="15"/>
    <row r="1308" ht="15"/>
    <row r="1309" ht="15"/>
    <row r="1311" ht="15"/>
    <row r="1313" ht="15"/>
    <row r="1314" ht="15"/>
    <row r="1316" ht="15"/>
    <row r="1317" ht="15"/>
    <row r="1318" ht="15"/>
    <row r="1319" ht="15"/>
    <row r="1321" ht="15"/>
    <row r="1323" ht="15"/>
    <row r="1324" ht="15"/>
  </sheetData>
  <dataValidations count="2">
    <dataValidation allowBlank="1" showInputMessage="1" showErrorMessage="1" sqref="E1" xr:uid="{920C6338-E771-4DAE-8C89-92A9093EA4DE}"/>
    <dataValidation type="list" allowBlank="1" showInputMessage="1" showErrorMessage="1" sqref="E2:E4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39107</v>
      </c>
      <c r="B2" s="105" t="str">
        <f>IFERROR(VLOOKUP(D2,DB!A:K,11,0),"")</f>
        <v>R6</v>
      </c>
      <c r="C2" s="107">
        <v>1</v>
      </c>
      <c r="D2" s="105" t="s">
        <v>34704</v>
      </c>
      <c r="E2" s="108" t="s">
        <v>38998</v>
      </c>
      <c r="F2" s="109"/>
      <c r="G2" s="78">
        <f ca="1">IFERROR(NOW()-F2,"-")</f>
        <v>45953.732080671296</v>
      </c>
      <c r="H2" s="109">
        <v>45953.547835648147</v>
      </c>
      <c r="I2" s="105" t="str">
        <f>IFERROR(VLOOKUP(D2,DB!A:F,6,0),"")</f>
        <v>SCECO</v>
      </c>
      <c r="J2" s="104" t="str">
        <f>IFERROR(VLOOKUP(D2,DB!A:G,7,0),"")</f>
        <v>Dead</v>
      </c>
      <c r="K2" s="110" t="s">
        <v>39108</v>
      </c>
      <c r="L2" s="111" t="str">
        <f>IFERROR(VLOOKUP(D2,DB!A:I,9,0),"")</f>
        <v>Latis</v>
      </c>
    </row>
    <row r="3" spans="1:16383" ht="31.5" customHeight="1">
      <c r="A3" s="106"/>
      <c r="B3" s="105" t="str">
        <f>IFERROR(VLOOKUP(D3,DB!A:K,11,0),"")</f>
        <v/>
      </c>
      <c r="C3" s="107"/>
      <c r="D3" s="105"/>
      <c r="E3" s="108"/>
      <c r="F3" s="109"/>
      <c r="G3" s="78">
        <f ca="1">IFERROR(NOW()-F3,"-")</f>
        <v>45953.732080671296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45953.732080671296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45953.732080671296</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45953.732080671296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45953.732080671296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45953.732080671296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45953.732080671296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45953.732080671296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45953.732080671296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45953.732080671296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45953.732080671296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45953.732080671296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45953.732080671296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45953.732080671296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45953.732080671296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45953.732080671296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45953.732080671296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45953.732080671296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45953.732080671296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45953.732080671296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45953.732080671296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45953.732080671296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45953.732080671296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45953.732080671296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45953.732080671296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45953.732080671296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45953.732080671296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45953.732080671296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45953.732080671296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45953.732080671296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45953.732080671296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45953.732080671296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45953.732080671296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45953.732080671296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45953.732080671296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45953.732080671296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45953.732080671296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45953.732080671296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45953.732080671296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45953.732080671296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45953.732080671296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45953.732080671296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45953.732080671296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45953.732080671296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45953.732080671296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45953.732080671296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45953.732080671296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45953.732080671296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45953.732080671296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45953.732080671296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45953.732080671296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45953.732080671296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45953.732080671296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45953.732080671296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45953.732080671296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45953.732080671296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45953.732080671296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45953.732080671296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45953.732080671296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45953.732080671296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45953.732080671296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45953.732080671296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45953.732080671296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45953.732080671296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45953.732080671296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45953.732080671296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45953.732080671296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45953.732080671296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45953.732080671296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45953.732080671296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45953.732080671296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45953.732080671296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45953.732080671296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45953.732080671296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45953.732080671296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45953.732080671296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45953.732080671296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45953.732080671296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45953.732080671296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45953.732080671296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45953.732080671296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45953.732080671296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45953.732080671296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45953.732080671296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45953.732080671296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45953.732080671296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45953.732080671296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45953.732080671296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45953.732080671296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45953.732080671296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45953.732080671296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45953.732080671296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45953.732080671296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45953.732080671296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45953.732080671296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45953.732080671296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45953.732080671296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45953.732080671296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45953.732080671296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45953.732080671296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45953.732080671296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45953.732080671296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45953.732080671296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45953.732080671296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45953.732080671296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45953.732080671296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45953.732080671296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45953.732080671296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45953.732080671296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45953.732080671296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45953.732080671296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45953.732080671296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45953.732080671296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45953.732080671296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45953.732080671296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45953.732080671296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45953.732080671296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45953.732080671296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45953.732080671296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45953.732080671296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45953.732080671296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45953.732080671296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45953.732080671296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45953.732080671296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45953.732080671296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45953.732080671296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45953.732080671296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45953.732080671296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45953.732080671296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45953.732080671296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45953.732080671296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45953.732080671296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45953.732080671296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45953.732080671296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45953.732080671296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45953.732080671296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45953.732080671296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45953.732080671296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45953.732080671296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45953.732080671296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45953.732080671296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45953.732080671296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45953.732080671296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45953.732080671296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45953.732080671296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45953.732080671296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45953.732080671296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45953.732080671296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45953.732080671296</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45953.732080671296</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45953.732080671296</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45953.732080671296</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45953.732080671296</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45953.732080671296</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45953.732080671296</v>
      </c>
      <c r="H157" s="109"/>
      <c r="I157" s="105" t="str">
        <f>IFERROR(VLOOKUP(D157,DB!A:F,6,0),"")</f>
        <v/>
      </c>
      <c r="J157" s="104" t="str">
        <f>IFERROR(VLOOKUP(D157,DB!A:G,7,0),"")</f>
        <v/>
      </c>
      <c r="K157" s="110"/>
      <c r="L157" s="111" t="str">
        <f>IFERROR(VLOOKUP(D157,DB!A:I,9,0),"")</f>
        <v/>
      </c>
    </row>
  </sheetData>
  <dataValidations count="2">
    <dataValidation allowBlank="1" showInputMessage="1" showErrorMessage="1" sqref="E1" xr:uid="{380493DB-286A-4683-AF55-C78F04945A49}"/>
    <dataValidation type="list" allowBlank="1" showInputMessage="1" showErrorMessage="1" sqref="E2: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2025-10-23T14:35:05Z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