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76" documentId="13_ncr:1_{F6CB121F-512D-4AA6-A0C1-0FB36C537598}" xr6:coauthVersionLast="47" xr6:coauthVersionMax="47" xr10:uidLastSave="{37E42700-AD39-4E70-B741-30036DA5708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<sst xmlns="http://schemas.openxmlformats.org/spreadsheetml/2006/main" count="178608" uniqueCount="39087">
  <si>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</si>
  <si>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</si>
  <si>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</si>
  <si>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</si>
  <si>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</si>
  <si>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</si>
  <si>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</si>
  <si>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</si>
  <si>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</si>
  <si>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</si>
  <si>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</si>
  <si>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</si>
  <si>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</si>
  <si>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</si>
  <si>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</si>
  <si>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</si>
  <si>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</si>
  <si>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</si>
  <si>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</si>
  <si>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</si>
  <si>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</si>
  <si>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</si>
  <si>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</si>
  <si>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</si>
  <si>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</si>
  <si>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</si>
  <si>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</si>
  <si>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</si>
  <si>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</si>
  <si>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</si>
  <si>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</si>
  <si>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</si>
  <si>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</si>
  <si>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</si>
  <si>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</si>
  <si>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</si>
  <si>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</si>
  <si>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</si>
  <si>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</si>
  <si>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</si>
  <si>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</si>
  <si>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</si>
  <si>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</si>
  <si>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</si>
  <si>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</si>
  <si>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</si>
  <si>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</si>
  <si>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</si>
  <si>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</si>
  <si>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</si>
  <si>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</si>
  <si>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</si>
  <si>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</si>
  <si>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</si>
  <si>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</si>
  <si>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</si>
  <si>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</si>
  <si>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</si>
  <si>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</si>
  <si>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</si>
  <si>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</si>
  <si>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</si>
  <si>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</si>
  <si>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</si>
  <si>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</si>
  <si>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</si>
  <si>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</si>
  <si>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</si>
  <si>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</si>
  <si>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</si>
  <si>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</si>
  <si>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</si>
  <si>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</si>
  <si>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</si>
  <si>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</si>
  <si>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</si>
  <si>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</si>
  <si>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</si>
  <si>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</si>
  <si>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</si>
  <si>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</si>
  <si>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</si>
  <si>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</si>
  <si>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</si>
  <si>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</si>
  <si>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</si>
  <si>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</si>
  <si>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</si>
  <si>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</si>
  <si>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</si>
  <si>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</si>
  <si>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</si>
  <si>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</si>
  <si>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</si>
  <si>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</si>
  <si>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</si>
  <si>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</si>
  <si>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</si>
  <si>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</si>
  <si>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</si>
  <si>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</si>
  <si>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</si>
  <si>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</si>
  <si>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</si>
  <si>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</si>
  <si>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</si>
  <si>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</si>
  <si>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</si>
  <si>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</si>
  <si>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</si>
  <si>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</si>
  <si>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</si>
  <si>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</si>
  <si>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</si>
  <si>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</si>
  <si>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</si>
  <si>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</si>
  <si>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</si>
  <si>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</si>
  <si>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</si>
  <si>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</si>
  <si>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</si>
  <si>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</si>
  <si>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</si>
  <si>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</si>
  <si>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</si>
  <si>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</si>
  <si>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</si>
  <si>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</si>
  <si>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</si>
  <si>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</si>
  <si>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</si>
  <si>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</si>
  <si>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</si>
  <si>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</si>
  <si>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</si>
  <si>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</si>
  <si>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</si>
  <si>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</si>
  <si>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</si>
  <si>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</si>
  <si>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</si>
  <si>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</si>
  <si>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</si>
  <si>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</si>
  <si>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</si>
  <si>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</si>
  <si>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</si>
  <si>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</si>
  <si>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</si>
  <si>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</si>
  <si>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</si>
  <si>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</si>
  <si>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</si>
  <si>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</si>
  <si>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</si>
  <si>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</si>
  <si>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</si>
  <si>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</si>
  <si>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</si>
  <si>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</si>
  <si>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</si>
  <si>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</si>
  <si>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</si>
  <si>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</si>
  <si>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</si>
  <si>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</si>
  <si>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</si>
  <si>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</si>
  <si>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</si>
  <si>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</si>
  <si>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</si>
  <si>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</si>
  <si>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</si>
  <si>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</si>
  <si>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</si>
  <si>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</si>
  <si>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</si>
  <si>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</si>
  <si>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</si>
  <si>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</si>
  <si>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</si>
  <si>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</si>
  <si>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</si>
  <si>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</si>
  <si>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</si>
  <si>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</si>
  <si>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</si>
  <si>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</si>
  <si>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</si>
  <si>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</si>
  <si>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</si>
  <si>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</si>
  <si>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</si>
  <si>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</si>
  <si>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</si>
  <si>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</si>
  <si>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</si>
  <si>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</si>
  <si>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</si>
  <si>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</si>
  <si>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</si>
  <si>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</si>
  <si>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</si>
  <si>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</si>
  <si>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</si>
  <si>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</si>
  <si>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</si>
  <si>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</si>
  <si>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</si>
  <si>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</si>
  <si>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</si>
  <si>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</si>
  <si>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</si>
  <si>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</si>
  <si>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</si>
  <si>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</si>
  <si>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</si>
  <si>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</si>
  <si>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</si>
  <si>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</si>
  <si>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</si>
  <si>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</si>
  <si>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</si>
  <si>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</si>
  <si>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</si>
  <si>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</si>
  <si>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</si>
  <si>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</si>
  <si>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</si>
  <si>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</si>
  <si>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</si>
  <si>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</si>
  <si>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</si>
  <si>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</si>
  <si>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</si>
  <si>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</si>
  <si>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</si>
  <si>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</si>
  <si>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</si>
  <si>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</si>
  <si>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</si>
  <si>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</si>
  <si>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</si>
  <si>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</si>
  <si>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</si>
  <si>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</si>
  <si>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</si>
  <si>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</si>
  <si>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</si>
  <si>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</si>
  <si>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</si>
  <si>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</si>
  <si>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</si>
  <si>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</si>
  <si>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</si>
  <si>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</si>
  <si>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</si>
  <si>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</si>
  <si>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</si>
  <si>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</si>
  <si>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</si>
  <si>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</si>
  <si>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</si>
  <si>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</si>
  <si>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</si>
  <si>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</si>
  <si>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</si>
  <si>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</si>
  <si>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</si>
  <si>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</si>
  <si>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</si>
  <si>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</si>
  <si>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</si>
  <si>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</si>
  <si>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</si>
  <si>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</si>
  <si>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</si>
  <si>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</si>
  <si>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</si>
  <si>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</si>
  <si>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</si>
  <si>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</si>
  <si>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</si>
  <si>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</si>
  <si>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</si>
  <si>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</si>
  <si>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</si>
  <si>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</si>
  <si>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</si>
  <si>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</si>
  <si>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</si>
  <si>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</si>
  <si>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</si>
  <si>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</si>
  <si>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</si>
  <si>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</si>
  <si>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</si>
  <si>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</si>
  <si>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</si>
  <si>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</si>
  <si>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</si>
  <si>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</si>
  <si>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</si>
  <si>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</si>
  <si>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</si>
  <si>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</si>
  <si>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</si>
  <si>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</si>
  <si>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</si>
  <si>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</si>
  <si>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</si>
  <si>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</si>
  <si>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</si>
  <si>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</si>
  <si>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</si>
  <si>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</si>
  <si>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</si>
  <si>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</si>
  <si>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</si>
  <si>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</si>
  <si>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</si>
  <si>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</si>
  <si>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</si>
  <si>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</si>
  <si>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</si>
  <si>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</si>
  <si>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</si>
  <si>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</si>
  <si>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</si>
  <si>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</si>
  <si>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</si>
  <si>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</si>
  <si>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</si>
  <si>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</si>
  <si>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</si>
  <si>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</si>
  <si>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</si>
  <si>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</si>
  <si>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</si>
  <si>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</si>
  <si>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</si>
  <si>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</si>
  <si>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</si>
  <si>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</si>
  <si>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</si>
  <si>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</si>
  <si>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</si>
  <si>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</si>
  <si>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</si>
  <si>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</si>
  <si>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</si>
  <si>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</si>
  <si>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</si>
  <si>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</si>
  <si>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</si>
  <si>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</si>
  <si>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</si>
  <si>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</si>
  <si>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</si>
  <si>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</si>
  <si>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</si>
  <si>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</si>
  <si>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</si>
  <si>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</si>
  <si>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</si>
  <si>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</si>
  <si>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</si>
  <si>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</si>
  <si>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</si>
  <si>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</si>
  <si>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</si>
  <si>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</si>
  <si>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</si>
  <si>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</si>
  <si>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</si>
  <si>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</si>
  <si>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</si>
  <si>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</si>
  <si>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</si>
  <si>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</si>
  <si>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</si>
  <si>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</si>
  <si>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</si>
  <si>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</si>
  <si>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</si>
  <si>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</si>
  <si>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</si>
  <si>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</si>
  <si>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</si>
  <si>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</si>
  <si>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</si>
  <si>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</si>
  <si>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</si>
  <si>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</si>
  <si>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</si>
  <si>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</si>
  <si>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</si>
  <si>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</si>
  <si>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</si>
  <si>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</si>
  <si>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</si>
  <si>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</si>
  <si>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</si>
  <si>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</si>
  <si>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</si>
  <si>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</si>
  <si>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</si>
  <si>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</si>
  <si>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</si>
  <si>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</si>
  <si>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</si>
  <si>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</si>
  <si>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</si>
  <si>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</si>
  <si>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</si>
  <si>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</si>
  <si>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</si>
  <si>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</si>
  <si>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</si>
  <si>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</si>
  <si>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</si>
  <si>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</si>
  <si>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</si>
  <si>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</si>
  <si>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</si>
  <si>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</si>
  <si>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</si>
  <si>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</si>
  <si>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</si>
  <si>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</si>
  <si>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</si>
  <si>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</si>
  <si>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</si>
  <si>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</si>
  <si>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</si>
  <si>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</si>
  <si>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</si>
  <si>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</si>
  <si>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</si>
  <si>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</si>
  <si>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</si>
  <si>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</si>
  <si>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</si>
  <si>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</si>
  <si>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</si>
  <si>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</si>
  <si>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</si>
  <si>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</si>
  <si>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</si>
  <si>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</si>
  <si>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</si>
  <si>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</si>
  <si>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</si>
  <si>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</si>
  <si>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</si>
  <si>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</si>
  <si>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</si>
  <si>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</si>
  <si>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</si>
  <si>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</si>
  <si>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</si>
  <si>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</si>
  <si>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</si>
  <si>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</si>
  <si>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</si>
  <si>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</si>
  <si>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</si>
  <si>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</si>
  <si>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</si>
  <si>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</si>
  <si>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</si>
  <si>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</si>
  <si>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</si>
  <si>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</si>
  <si>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</si>
  <si>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</si>
  <si>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</si>
  <si>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</si>
  <si>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</si>
  <si>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</si>
  <si>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</si>
  <si>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</si>
  <si>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</si>
  <si>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</si>
  <si>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</si>
  <si>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</si>
  <si>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</si>
  <si>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</si>
  <si>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</si>
  <si>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</si>
  <si>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</si>
  <si>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</si>
  <si>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</si>
  <si>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</si>
  <si>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</si>
  <si>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</si>
  <si>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</si>
  <si>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</si>
  <si>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</si>
  <si>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</si>
  <si>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</si>
  <si>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</si>
  <si>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</si>
  <si>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</si>
  <si>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</si>
  <si>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</si>
  <si>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</si>
  <si>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</si>
  <si>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</si>
  <si>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</si>
  <si>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</si>
  <si>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</si>
  <si>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</si>
  <si>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</si>
  <si>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</si>
  <si>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</si>
  <si>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</si>
  <si>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</si>
  <si>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</si>
  <si>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</si>
  <si>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</si>
  <si>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</si>
  <si>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</si>
  <si>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</si>
  <si>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</si>
  <si>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</si>
  <si>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</si>
  <si>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</si>
  <si>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</si>
  <si>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</si>
  <si>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</si>
  <si>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</si>
  <si>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</si>
  <si>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</si>
  <si>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</si>
  <si>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</si>
  <si>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</si>
  <si>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</si>
  <si>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</si>
  <si>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</si>
  <si>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</si>
  <si>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</si>
  <si>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</si>
  <si>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</si>
  <si>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</si>
  <si>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</si>
  <si>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</si>
  <si>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</si>
  <si>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</si>
  <si>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</si>
  <si>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</si>
  <si>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</si>
  <si>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</si>
  <si>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</si>
  <si>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</si>
  <si>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</si>
  <si>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</si>
  <si>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</si>
  <si>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</si>
  <si>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</si>
  <si>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</si>
  <si>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</si>
  <si>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</si>
  <si>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</si>
  <si>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</si>
  <si>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</si>
  <si>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</si>
  <si>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</si>
  <si>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</si>
  <si>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</si>
  <si>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</si>
  <si>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</si>
  <si>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</si>
  <si>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</si>
  <si>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</si>
  <si>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</si>
  <si>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</si>
  <si>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</si>
  <si>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</si>
  <si>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</si>
  <si>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</si>
  <si>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</si>
  <si>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</si>
  <si>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</si>
  <si>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</si>
  <si>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</si>
  <si>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</si>
  <si>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</si>
  <si>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</si>
  <si>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</si>
  <si>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</si>
  <si>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</si>
  <si>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</si>
  <si>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</si>
  <si>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</si>
  <si>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</si>
  <si>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</si>
  <si>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</si>
  <si>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</si>
  <si>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</si>
  <si>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</si>
  <si>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</si>
  <si>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</si>
  <si>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</si>
  <si>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</si>
  <si>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</si>
  <si>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</si>
  <si>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</si>
  <si>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</si>
  <si>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</si>
  <si>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</si>
  <si>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</si>
  <si>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</si>
  <si>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</si>
  <si>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</si>
  <si>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</si>
  <si>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</si>
  <si>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</si>
  <si>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</si>
  <si>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</si>
  <si>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</si>
  <si>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</si>
  <si>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</si>
  <si>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</si>
  <si>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</si>
  <si>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</si>
  <si>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</si>
  <si>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</si>
  <si>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</si>
  <si>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</si>
  <si>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</si>
  <si>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</si>
  <si>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</si>
  <si>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</si>
  <si>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</si>
  <si>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</si>
  <si>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</si>
  <si>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</si>
  <si>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</si>
  <si>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</si>
  <si>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</si>
  <si>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</si>
  <si>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</si>
  <si>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</si>
  <si>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</si>
  <si>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</si>
  <si>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</si>
  <si>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</si>
  <si>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</si>
  <si>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</si>
  <si>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</si>
  <si>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</si>
  <si>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</si>
  <si>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</si>
  <si>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</si>
  <si>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</si>
  <si>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</si>
  <si>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</si>
  <si>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</si>
  <si>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</si>
  <si>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</si>
  <si>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</si>
  <si>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</si>
  <si>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</si>
  <si>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</si>
  <si>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</si>
  <si>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</si>
  <si>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</si>
  <si>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</si>
  <si>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</si>
  <si>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</si>
  <si>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</si>
  <si>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</si>
  <si>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</si>
  <si>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</si>
  <si>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</si>
  <si>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</si>
  <si>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</si>
  <si>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</si>
  <si>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</si>
  <si>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</si>
  <si>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</si>
  <si>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</si>
  <si>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</si>
  <si>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</si>
  <si>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</si>
  <si>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</si>
  <si>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</si>
  <si>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</si>
  <si>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</si>
  <si>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</si>
  <si>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</si>
  <si>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</si>
  <si>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</si>
  <si>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</si>
  <si>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</si>
  <si>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</si>
  <si>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</si>
  <si>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</si>
  <si>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</si>
  <si>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</si>
  <si>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</si>
  <si>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</si>
  <si>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</si>
  <si>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</si>
  <si>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</si>
  <si>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</si>
  <si>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</si>
  <si>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</si>
  <si>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</si>
  <si>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</si>
  <si>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</si>
  <si>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</si>
  <si>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</si>
  <si>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</si>
  <si>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</si>
  <si>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</si>
  <si>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</si>
  <si>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</si>
  <si>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</si>
  <si>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</si>
  <si>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</si>
  <si>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</si>
  <si>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</si>
  <si>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</si>
  <si>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</si>
  <si>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</si>
  <si>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</si>
  <si>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</si>
  <si>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</si>
  <si>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</si>
  <si>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</si>
  <si>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</si>
  <si>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</si>
  <si>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</si>
  <si>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</si>
  <si>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</si>
  <si>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</si>
  <si>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</si>
  <si>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</si>
  <si>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</si>
  <si>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</si>
  <si>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</si>
  <si>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</si>
  <si>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</si>
  <si>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</si>
  <si>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</si>
  <si>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</si>
  <si>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</si>
  <si>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</si>
  <si>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</si>
  <si>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</si>
  <si>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</si>
  <si>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</si>
  <si>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</si>
  <si>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</si>
  <si>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</si>
  <si>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</si>
  <si>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</si>
  <si>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</si>
  <si>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</si>
  <si>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</si>
  <si>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</si>
  <si>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</si>
  <si>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</si>
  <si>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</si>
  <si>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</si>
  <si>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</si>
  <si>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</si>
  <si>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</si>
  <si>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</si>
  <si>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</si>
  <si>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</si>
  <si>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</si>
  <si>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</si>
  <si>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</si>
  <si>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</si>
  <si>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</si>
  <si>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</si>
  <si>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</si>
  <si>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</si>
  <si>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</si>
  <si>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</si>
  <si>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</si>
  <si>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</si>
  <si>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</si>
  <si>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</si>
  <si>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</si>
  <si>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</si>
  <si>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</si>
  <si>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</si>
  <si>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</si>
  <si>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</si>
  <si>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</si>
  <si>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</si>
  <si>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</si>
  <si>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</si>
  <si>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</si>
  <si>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</si>
  <si>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</si>
  <si>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</si>
  <si>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</si>
  <si>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</si>
  <si>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</si>
  <si>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</si>
  <si>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</si>
  <si>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</si>
  <si>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</si>
  <si>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</si>
  <si>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</si>
  <si>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</si>
  <si>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</si>
  <si>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</si>
  <si>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</si>
  <si>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</si>
  <si>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</si>
  <si>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</si>
  <si>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</si>
  <si>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</si>
  <si>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</si>
  <si>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</si>
  <si>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</si>
  <si>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</si>
  <si>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</si>
  <si>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</si>
  <si>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</si>
  <si>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</si>
  <si>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</si>
  <si>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</si>
  <si>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</si>
  <si>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</si>
  <si>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</si>
  <si>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</si>
  <si>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</si>
  <si>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</si>
  <si>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</si>
  <si>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</si>
  <si>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</si>
  <si>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</si>
  <si>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</si>
  <si>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</si>
  <si>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</si>
  <si>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</si>
  <si>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</si>
  <si>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</si>
  <si>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</si>
  <si>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</si>
  <si>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</si>
  <si>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</si>
  <si>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</si>
  <si>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</si>
  <si>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</si>
  <si>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</si>
  <si>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</si>
  <si>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</si>
  <si>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</si>
  <si>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</si>
  <si>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</si>
  <si>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</si>
  <si>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</si>
  <si>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</si>
  <si>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</si>
  <si>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</si>
  <si>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</si>
  <si>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</si>
  <si>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</si>
  <si>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</si>
  <si>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</si>
  <si>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</si>
  <si>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</si>
  <si>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</si>
  <si>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</si>
  <si>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</si>
  <si>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</si>
  <si>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</si>
  <si>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</si>
  <si>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</si>
  <si>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</si>
  <si>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</si>
  <si>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</si>
  <si>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</si>
  <si>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</si>
  <si>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</si>
  <si>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</si>
  <si>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</si>
  <si>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</si>
  <si>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</si>
  <si>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</si>
  <si>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</si>
  <si>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</si>
  <si>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</si>
  <si>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</si>
  <si>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</si>
  <si>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</si>
  <si>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</si>
  <si>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</si>
  <si>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</si>
  <si>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</si>
  <si>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</si>
  <si>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</si>
  <si>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</si>
  <si>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</si>
  <si>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</si>
  <si>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</si>
  <si>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</si>
  <si>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</si>
  <si>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</si>
  <si>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</si>
  <si>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</si>
  <si>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</si>
  <si>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</si>
  <si>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</si>
  <si>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</si>
  <si>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</si>
  <si>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</si>
  <si>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</si>
  <si>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</si>
  <si>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</si>
  <si>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</si>
  <si>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</si>
  <si>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</si>
  <si>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</si>
  <si>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</si>
  <si>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</si>
  <si>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</si>
  <si>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</si>
  <si>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</si>
  <si>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</si>
  <si>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</si>
  <si>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</si>
  <si>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</si>
  <si>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</si>
  <si>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</si>
  <si>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</si>
  <si>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</si>
  <si>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</si>
  <si>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</si>
  <si>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</si>
  <si>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</si>
  <si>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</si>
  <si>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</si>
  <si>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</si>
  <si>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</si>
  <si>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</si>
  <si>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</si>
  <si>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</si>
  <si>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</si>
  <si>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</si>
  <si>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</si>
  <si>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</si>
  <si>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</si>
  <si>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</si>
  <si>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</si>
  <si>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</si>
  <si>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</si>
  <si>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</si>
  <si>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</si>
  <si>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</si>
  <si>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</si>
  <si>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</si>
  <si>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</si>
  <si>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</si>
  <si>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</si>
  <si>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</si>
  <si>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</si>
  <si>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</si>
  <si>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</si>
  <si>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</si>
  <si>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</si>
  <si>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</si>
  <si>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</si>
  <si>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</si>
  <si>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</si>
  <si>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</si>
  <si>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</si>
  <si>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</si>
  <si>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</si>
  <si>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</si>
  <si>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</si>
  <si>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</si>
  <si>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</si>
  <si>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</si>
  <si>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</si>
  <si>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</si>
  <si>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</si>
  <si>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</si>
  <si>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</si>
  <si>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</si>
  <si>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</si>
  <si>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</si>
  <si>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</si>
  <si>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</si>
  <si>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</si>
  <si>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</si>
  <si>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</si>
  <si>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</si>
  <si>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</si>
  <si>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</si>
  <si>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</si>
  <si>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</si>
  <si>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</si>
  <si>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</si>
  <si>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</si>
  <si>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</si>
  <si>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</si>
  <si>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</si>
  <si>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</si>
  <si>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</si>
  <si>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</si>
  <si>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</si>
  <si>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</si>
  <si>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</si>
  <si>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</si>
  <si>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</si>
  <si>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</si>
  <si>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</si>
  <si>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</si>
  <si>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</si>
  <si>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</si>
  <si>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</si>
  <si>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</si>
  <si>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</si>
  <si>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</si>
  <si>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</si>
  <si>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</si>
  <si>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</si>
  <si>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</si>
  <si>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</si>
  <si>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</si>
  <si>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</si>
  <si>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</si>
  <si>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</si>
  <si>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</si>
  <si>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</si>
  <si>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</si>
  <si>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</si>
  <si>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</si>
  <si>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</si>
  <si>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</si>
  <si>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</si>
  <si>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</si>
  <si>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</si>
  <si>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</si>
  <si>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</si>
  <si>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</si>
  <si>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</si>
  <si>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</si>
  <si>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</si>
  <si>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</si>
  <si>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</si>
  <si>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</si>
  <si>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</si>
  <si>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</si>
  <si>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</si>
  <si>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</si>
  <si>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</si>
  <si>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</si>
  <si>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</si>
  <si>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</si>
  <si>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</si>
  <si>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</si>
  <si>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</si>
  <si>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</si>
  <si>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</si>
  <si>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</si>
  <si>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</si>
  <si>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</si>
  <si>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</si>
  <si>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</si>
  <si>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</si>
  <si>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</si>
  <si>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</si>
  <si>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</si>
  <si>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</si>
  <si>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</si>
  <si>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</si>
  <si>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</si>
  <si>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</si>
  <si>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</si>
  <si>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</si>
  <si>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</si>
  <si>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</si>
  <si>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</si>
  <si>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</si>
  <si>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</si>
  <si>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</si>
  <si>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</si>
  <si>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</si>
  <si>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</si>
  <si>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</si>
  <si>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</si>
  <si>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</si>
  <si>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</si>
  <si>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</si>
  <si>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</si>
  <si>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</si>
  <si>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</si>
  <si>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</si>
  <si>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</si>
  <si>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</si>
  <si>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</si>
  <si>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</si>
  <si>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</si>
  <si>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</si>
  <si>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</si>
  <si>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</si>
  <si>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</si>
  <si>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</si>
  <si>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</si>
  <si>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</si>
  <si>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</si>
  <si>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</si>
  <si>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</si>
  <si>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</si>
  <si>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</si>
  <si>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</si>
  <si>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</si>
  <si>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</si>
  <si>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</si>
  <si>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</si>
  <si>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</si>
  <si>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</si>
  <si>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</si>
  <si>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</si>
  <si>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</si>
  <si>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</si>
  <si>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</si>
  <si>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</si>
  <si>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</si>
  <si>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</si>
  <si>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</si>
  <si>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</si>
  <si>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</si>
  <si>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</si>
  <si>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</si>
  <si>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</si>
  <si>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</si>
  <si>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</si>
  <si>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</si>
  <si>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</si>
  <si>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</si>
  <si>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</si>
  <si>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</si>
  <si>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</si>
  <si>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</si>
  <si>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</si>
  <si>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</si>
  <si>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</si>
  <si>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</si>
  <si>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</si>
  <si>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</si>
  <si>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</si>
  <si>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</si>
  <si>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</si>
  <si>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</si>
  <si>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</si>
  <si>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</si>
  <si>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</si>
  <si>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</si>
  <si>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</si>
  <si>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</si>
  <si>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</si>
  <si>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</si>
  <si>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</si>
  <si>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</si>
  <si>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</si>
  <si>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</si>
  <si>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</si>
  <si>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</si>
  <si>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</si>
  <si>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</si>
  <si>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</si>
  <si>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</si>
  <si>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</si>
  <si>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</si>
  <si>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</si>
  <si>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</si>
  <si>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</si>
  <si>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</si>
  <si>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</si>
  <si>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</si>
  <si>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</si>
  <si>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</si>
  <si>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</si>
  <si>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</si>
  <si>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</si>
  <si>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</si>
  <si>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</si>
  <si>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</si>
  <si>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</si>
  <si>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</si>
  <si>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</si>
  <si>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</si>
  <si>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</si>
  <si>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</si>
  <si>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</si>
  <si>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</si>
  <si>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</si>
  <si>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</si>
  <si>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</si>
  <si>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</si>
  <si>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</si>
  <si>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</si>
  <si>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</si>
  <si>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</si>
  <si>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</si>
  <si>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</si>
  <si>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</si>
  <si>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</si>
  <si>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</si>
  <si>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</si>
  <si>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</si>
  <si>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</si>
  <si>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</si>
  <si>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</si>
  <si>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</si>
  <si>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</si>
  <si>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</si>
  <si>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</si>
  <si>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</si>
  <si>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</si>
  <si>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</si>
  <si>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</si>
  <si>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</si>
  <si>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</si>
  <si>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</si>
  <si>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</si>
  <si>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</si>
  <si>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</si>
  <si>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</si>
  <si>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</si>
  <si>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</si>
  <si>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</si>
  <si>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</si>
  <si>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</si>
  <si>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</si>
  <si>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</si>
  <si>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</si>
  <si>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</si>
  <si>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</si>
  <si>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</si>
  <si>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</si>
  <si>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</si>
  <si>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</si>
  <si>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</si>
  <si>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</si>
  <si>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</si>
  <si>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</si>
  <si>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</si>
  <si>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</si>
  <si>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</si>
  <si>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</si>
  <si>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</si>
  <si>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</si>
  <si>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</si>
  <si>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</si>
  <si>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</si>
  <si>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</si>
  <si>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</si>
  <si>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</si>
  <si>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</si>
  <si>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</si>
  <si>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</si>
  <si>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</si>
  <si>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</si>
  <si>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</si>
  <si>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</si>
  <si>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</si>
  <si>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</si>
  <si>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</si>
  <si>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</si>
  <si>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</si>
  <si>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</si>
  <si>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</si>
  <si>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</si>
  <si>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</si>
  <si>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</si>
  <si>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</si>
  <si>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</si>
  <si>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</si>
  <si>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</si>
  <si>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</si>
  <si>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</si>
  <si>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</si>
  <si>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</si>
  <si>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</si>
  <si>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</si>
  <si>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</si>
  <si>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</si>
  <si>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</si>
  <si>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</si>
  <si>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</si>
  <si>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</si>
  <si>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</si>
  <si>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</si>
  <si>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</si>
  <si>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</si>
  <si>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</si>
  <si>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</si>
  <si>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</si>
  <si>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</si>
  <si>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</si>
  <si>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</si>
  <si>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</si>
  <si>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</si>
  <si>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</si>
  <si>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</si>
  <si>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</si>
  <si>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</si>
  <si>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</si>
  <si>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</si>
  <si>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</si>
  <si>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</si>
  <si>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</si>
  <si>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</si>
  <si>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</si>
  <si>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</si>
  <si>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</si>
  <si>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</si>
  <si>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</si>
  <si>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</si>
  <si>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</si>
  <si>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</si>
  <si>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</si>
  <si>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</si>
  <si>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</si>
  <si>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</si>
  <si>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</si>
  <si>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</si>
  <si>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</si>
  <si>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</si>
  <si>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</si>
  <si>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</si>
  <si>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</si>
  <si>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</si>
  <si>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</si>
  <si>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</si>
  <si>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</si>
  <si>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</si>
  <si>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</si>
  <si>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</si>
  <si>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</si>
  <si>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</si>
  <si>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</si>
  <si>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</si>
  <si>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</si>
  <si>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</si>
  <si>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</si>
  <si>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</si>
  <si>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</si>
  <si>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</si>
  <si>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</si>
  <si>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</si>
  <si>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</si>
  <si>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</si>
  <si>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</si>
  <si>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</si>
  <si>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</si>
  <si>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</si>
  <si>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</si>
  <si>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</si>
  <si>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</si>
  <si>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</si>
  <si>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</si>
  <si>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</si>
  <si>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</si>
  <si>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</si>
  <si>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</si>
  <si>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</si>
  <si>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</si>
  <si>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</si>
  <si>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</si>
  <si>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</si>
  <si>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</si>
  <si>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</si>
  <si>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</si>
  <si>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</si>
  <si>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</si>
  <si>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</si>
  <si>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</si>
  <si>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</si>
  <si>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</si>
  <si>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</si>
  <si>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</si>
  <si>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</si>
  <si>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</si>
  <si>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</si>
  <si>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</si>
  <si>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</si>
  <si>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</si>
  <si>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</si>
  <si>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</si>
  <si>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</si>
  <si>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</si>
  <si>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</si>
  <si>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</si>
  <si>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</si>
  <si>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</si>
  <si>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</si>
  <si>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</si>
  <si>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</si>
  <si>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</si>
  <si>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</si>
  <si>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</si>
  <si>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</si>
  <si>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</si>
  <si>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</si>
  <si>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</si>
  <si>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</si>
  <si>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</si>
  <si>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</si>
  <si>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</si>
  <si>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</si>
  <si>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</si>
  <si>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</si>
  <si>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</si>
  <si>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</si>
  <si>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</si>
  <si>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</si>
  <si>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</si>
  <si>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</si>
  <si>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</si>
  <si>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</si>
  <si>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</si>
  <si>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</si>
  <si>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</si>
  <si>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</si>
  <si>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</si>
  <si>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</si>
  <si>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</si>
  <si>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</si>
  <si>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</si>
  <si>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</si>
  <si>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</si>
  <si>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</si>
  <si>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</si>
  <si>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</si>
  <si>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</si>
  <si>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</si>
  <si>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</si>
  <si>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</si>
  <si>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</si>
  <si>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</si>
  <si>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</si>
  <si>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</si>
  <si>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</si>
  <si>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</si>
  <si>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</si>
  <si>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</si>
  <si>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</si>
  <si>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</si>
  <si>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</si>
  <si>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</si>
  <si>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</si>
  <si>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</si>
  <si>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</si>
  <si>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</si>
  <si>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</si>
  <si>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</si>
  <si>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</si>
  <si>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</si>
  <si>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</si>
  <si>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</si>
  <si>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</si>
  <si>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</si>
  <si>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</si>
  <si>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</si>
  <si>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</si>
  <si>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</si>
  <si>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</si>
  <si>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</si>
  <si>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</si>
  <si>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</si>
  <si>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</si>
  <si>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</si>
  <si>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</si>
  <si>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</si>
  <si>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</si>
  <si>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</si>
  <si>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</si>
  <si>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</si>
  <si>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</si>
  <si>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</si>
  <si>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</si>
  <si>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</si>
  <si>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</si>
  <si>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</si>
  <si>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</si>
  <si>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</si>
  <si>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</si>
  <si>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</si>
  <si>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</si>
  <si>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</si>
  <si>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</si>
  <si>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</si>
  <si>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</si>
  <si>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</si>
  <si>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</si>
  <si>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</si>
  <si>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</si>
  <si>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</si>
  <si>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</si>
  <si>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</si>
  <si>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</si>
  <si>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</si>
  <si>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</si>
  <si>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</si>
  <si>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</si>
  <si>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</si>
  <si>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</si>
  <si>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</si>
  <si>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</si>
  <si>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</si>
  <si>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</si>
  <si>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</si>
  <si>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</si>
  <si>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</si>
  <si>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</si>
  <si>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</si>
  <si>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</si>
  <si>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</si>
  <si>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</si>
  <si>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</si>
  <si>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</si>
  <si>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</si>
  <si>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</si>
  <si>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</si>
  <si>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</si>
  <si>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</si>
  <si>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</si>
  <si>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</si>
  <si>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</si>
  <si>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</si>
  <si>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</si>
  <si>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</si>
  <si>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</si>
  <si>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</si>
  <si>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</si>
  <si>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</si>
  <si>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</si>
  <si>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</si>
  <si>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</si>
  <si>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</si>
  <si>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</si>
  <si>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</si>
  <si>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</si>
  <si>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</si>
  <si>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</si>
  <si>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</si>
  <si>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</si>
  <si>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</si>
  <si>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</si>
  <si>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</si>
  <si>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</si>
  <si>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</si>
  <si>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</si>
  <si>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</si>
  <si>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</si>
  <si>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</si>
  <si>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</si>
  <si>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</si>
  <si>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</si>
  <si>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</si>
  <si>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</si>
  <si>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</si>
  <si>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</si>
  <si>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</si>
  <si>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</si>
  <si>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</si>
  <si>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</si>
  <si>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</si>
  <si>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</si>
  <si>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</si>
  <si>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</si>
  <si>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</si>
  <si>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</si>
  <si>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</si>
  <si>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</si>
  <si>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</si>
  <si>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</si>
  <si>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</si>
  <si>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</si>
  <si>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</si>
  <si>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</si>
  <si>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</si>
  <si>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</si>
  <si>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</si>
  <si>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</si>
  <si>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</si>
  <si>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</si>
  <si>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</si>
  <si>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</si>
  <si>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</si>
  <si>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</si>
  <si>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</si>
  <si>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</si>
  <si>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</si>
  <si>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</si>
  <si>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</si>
  <si>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</si>
  <si>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</si>
  <si>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</si>
  <si>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</si>
  <si>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</si>
  <si>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</si>
  <si>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</si>
  <si>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</si>
  <si>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</si>
  <si>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</si>
  <si>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</si>
  <si>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</si>
  <si>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</si>
  <si>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</si>
  <si>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</si>
  <si>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</si>
  <si>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</si>
  <si>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</si>
  <si>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</si>
  <si>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</si>
  <si>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</si>
  <si>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</si>
  <si>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</si>
  <si>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</si>
  <si>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</si>
  <si>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</si>
  <si>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</si>
  <si>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</si>
  <si>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</si>
  <si>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</si>
  <si>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</si>
  <si>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</si>
  <si>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</si>
  <si>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</si>
  <si>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</si>
  <si>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</si>
  <si>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</si>
  <si>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</si>
  <si>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</si>
  <si>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</si>
  <si>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</si>
  <si>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</si>
  <si>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</si>
  <si>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</si>
  <si>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</si>
  <si>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</si>
  <si>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</si>
  <si>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</si>
  <si>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</si>
  <si>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</si>
  <si>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</si>
  <si>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</si>
  <si>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</si>
  <si>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</si>
  <si>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</si>
  <si>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</si>
  <si>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</si>
  <si>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</si>
  <si>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</si>
  <si>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</si>
  <si>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</si>
  <si>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</si>
  <si>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</si>
  <si>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</si>
  <si>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</si>
  <si>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</si>
  <si>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</si>
  <si>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</si>
  <si>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</si>
  <si>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</si>
  <si>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</si>
  <si>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</si>
  <si>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</si>
  <si>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</si>
  <si>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</si>
  <si>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</si>
  <si>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</si>
  <si>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</si>
  <si>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</si>
  <si>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</si>
  <si>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</si>
  <si>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</si>
  <si>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</si>
  <si>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</si>
  <si>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</si>
  <si>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</si>
  <si>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</si>
  <si>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</si>
  <si>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</si>
  <si>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</si>
  <si>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</si>
  <si>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</si>
  <si>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</si>
  <si>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</si>
  <si>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</si>
  <si>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</si>
  <si>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</si>
  <si>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</si>
  <si>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</si>
  <si>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</si>
  <si>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</si>
  <si>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</si>
  <si>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</si>
  <si>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</si>
  <si>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</si>
  <si>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</si>
  <si>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</si>
  <si>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</si>
  <si>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</si>
  <si>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</si>
  <si>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</si>
  <si>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</si>
  <si>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</si>
  <si>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</si>
  <si>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</si>
  <si>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</si>
  <si>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</si>
  <si>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</si>
  <si>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</si>
  <si>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</si>
  <si>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</si>
  <si>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</si>
  <si>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</si>
  <si>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</si>
  <si>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</si>
  <si>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</si>
  <si>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</si>
  <si>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</si>
  <si>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</si>
  <si>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</si>
  <si>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</si>
  <si>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</si>
  <si>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</si>
  <si>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</si>
  <si>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</si>
  <si>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</si>
  <si>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</si>
  <si>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</si>
  <si>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</si>
  <si>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</si>
  <si>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</si>
  <si>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</si>
  <si>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</si>
  <si>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</si>
  <si>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</si>
  <si>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</si>
  <si>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</si>
  <si>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</si>
  <si>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</si>
  <si>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</si>
  <si>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</si>
  <si>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</si>
  <si>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</si>
  <si>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</si>
  <si>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</si>
  <si>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</si>
  <si>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</si>
  <si>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</si>
  <si>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</si>
  <si>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</si>
  <si>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</si>
  <si>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</si>
  <si>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</si>
  <si>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</si>
  <si>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</si>
  <si>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</si>
  <si>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</si>
  <si>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</si>
  <si>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</si>
  <si>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</si>
  <si>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</si>
  <si>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</si>
  <si>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</si>
  <si>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</si>
  <si>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</si>
  <si>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</si>
  <si>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</si>
  <si>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</si>
  <si>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</si>
  <si>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</si>
  <si>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</si>
  <si>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</si>
  <si>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</si>
  <si>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</si>
  <si>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</si>
  <si>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</si>
  <si>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</si>
  <si>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</si>
  <si>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</si>
  <si>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</si>
  <si>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</si>
  <si>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</si>
  <si>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</si>
  <si>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</si>
  <si>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</si>
  <si>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</si>
  <si>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</si>
  <si>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</si>
  <si>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</si>
  <si>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</si>
  <si>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</si>
  <si>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</si>
  <si>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</si>
  <si>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</si>
  <si>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</si>
  <si>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</si>
  <si>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</si>
  <si>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</si>
  <si>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</si>
  <si>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</si>
  <si>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</si>
  <si>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</si>
  <si>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</si>
  <si>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</si>
  <si>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</si>
  <si>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</si>
  <si>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</si>
  <si>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</si>
  <si>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</si>
  <si>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</si>
  <si>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</si>
  <si>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</si>
  <si>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</si>
  <si>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</si>
  <si>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</si>
  <si>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</si>
  <si>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</si>
  <si>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</si>
  <si>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</si>
  <si>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</si>
  <si>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</si>
  <si>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</si>
  <si>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</si>
  <si>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</si>
  <si>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</si>
  <si>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</si>
  <si>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</si>
  <si>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</si>
  <si>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</si>
  <si>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</si>
  <si>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</si>
  <si>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</si>
  <si>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</si>
  <si>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</si>
  <si>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</si>
  <si>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</si>
  <si>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</si>
  <si>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</si>
  <si>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</si>
  <si>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</si>
  <si>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</si>
  <si>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</si>
  <si>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</si>
  <si>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</si>
  <si>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</si>
  <si>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</si>
  <si>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</si>
  <si>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</si>
  <si>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</si>
  <si>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</si>
  <si>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</si>
  <si>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</si>
  <si>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</si>
  <si>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</si>
  <si>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</si>
  <si>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</si>
  <si>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</si>
  <si>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</si>
  <si>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</si>
  <si>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</si>
  <si>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</si>
  <si>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</si>
  <si>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</si>
  <si>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</si>
  <si>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</si>
  <si>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</si>
  <si>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</si>
  <si>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</si>
  <si>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</si>
  <si>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</si>
  <si>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</si>
  <si>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</si>
  <si>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</si>
  <si>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</si>
  <si>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</si>
  <si>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</si>
  <si>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</si>
  <si>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</si>
  <si>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</si>
  <si>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</si>
  <si>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</si>
  <si>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</si>
  <si>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</si>
  <si>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</si>
  <si>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</si>
  <si>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</si>
  <si>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</si>
  <si>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</si>
  <si>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</si>
  <si>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</si>
  <si>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</si>
  <si>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</si>
  <si>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</si>
  <si>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</si>
  <si>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</si>
  <si>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</si>
  <si>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</si>
  <si>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</si>
  <si>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</si>
  <si>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</si>
  <si>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</si>
  <si>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</si>
  <si>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</si>
  <si>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</si>
  <si>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</si>
  <si>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</si>
  <si>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</si>
  <si>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</si>
  <si>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</si>
  <si>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</si>
  <si>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</si>
  <si>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</si>
  <si>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</si>
  <si>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</si>
  <si>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</si>
  <si>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</si>
  <si>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</si>
  <si>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</si>
  <si>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</si>
  <si>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</si>
  <si>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</si>
  <si>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</si>
  <si>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</si>
  <si>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</si>
  <si>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</si>
  <si>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</si>
  <si>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</si>
  <si>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</si>
  <si>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</si>
  <si>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</si>
  <si>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</si>
  <si>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</si>
  <si>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</si>
  <si>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</si>
  <si>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</si>
  <si>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</si>
  <si>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</si>
  <si>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</si>
  <si>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</si>
  <si>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</si>
  <si>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</si>
  <si>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</si>
  <si>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</si>
  <si>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</si>
  <si>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</si>
  <si>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</si>
  <si>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</si>
  <si>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</si>
  <si>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</si>
  <si>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</si>
  <si>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</si>
  <si>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</si>
  <si>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</si>
  <si>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</si>
  <si>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</si>
  <si>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</si>
  <si>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</si>
  <si>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</si>
  <si>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</si>
  <si>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</si>
  <si>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</si>
  <si>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</si>
  <si>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</si>
  <si>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</si>
  <si>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</si>
  <si>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</si>
  <si>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</si>
  <si>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</si>
  <si>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</si>
  <si>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</si>
  <si>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</si>
  <si>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</si>
  <si>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</si>
  <si>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</si>
  <si>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</si>
  <si>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</si>
  <si>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</si>
  <si>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</si>
  <si>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</si>
  <si>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</si>
  <si>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</si>
  <si>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</si>
  <si>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</si>
  <si>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</si>
  <si>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</si>
  <si>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</si>
  <si>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</si>
  <si>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</si>
  <si>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</si>
  <si>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</si>
  <si>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</si>
  <si>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</si>
  <si>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</si>
  <si>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</si>
  <si>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</si>
  <si>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</si>
  <si>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</si>
  <si>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</si>
  <si>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</si>
  <si>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</si>
  <si>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</si>
  <si>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</si>
  <si>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</si>
  <si>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</si>
  <si>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</si>
  <si>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</si>
  <si>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</si>
  <si>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</si>
  <si>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</si>
  <si>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</si>
  <si>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</si>
  <si>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</si>
  <si>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</si>
  <si>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</si>
  <si>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</si>
  <si>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</si>
  <si>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</si>
  <si>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</si>
  <si>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</si>
  <si>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</si>
  <si>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</si>
  <si>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</si>
  <si>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</si>
  <si>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</si>
  <si>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</si>
  <si>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</si>
  <si>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</si>
  <si>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</si>
  <si>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</si>
  <si>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</si>
  <si>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</si>
  <si>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</si>
  <si>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</si>
  <si>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</si>
  <si>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</si>
  <si>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</si>
  <si>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</si>
  <si>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</si>
  <si>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</si>
  <si>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</si>
  <si>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</si>
  <si>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</si>
  <si>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</si>
  <si>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</si>
  <si>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</si>
  <si>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</si>
  <si>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</si>
  <si>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</si>
  <si>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</si>
  <si>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</si>
  <si>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</si>
  <si>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</si>
  <si>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</si>
  <si>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</si>
  <si>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</si>
  <si>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</si>
  <si>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</si>
  <si>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</si>
  <si>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</si>
  <si>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</si>
  <si>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</si>
  <si>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</si>
  <si>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</si>
  <si>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</si>
  <si>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</si>
  <si>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</si>
  <si>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</si>
  <si>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</si>
  <si>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</si>
  <si>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</si>
  <si>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</si>
  <si>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</si>
  <si>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</si>
  <si>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</si>
  <si>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</si>
  <si>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</si>
  <si>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</si>
  <si>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</si>
  <si>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</si>
  <si>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</si>
  <si>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</si>
  <si>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</si>
  <si>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</si>
  <si>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</si>
  <si>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</si>
  <si>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</si>
  <si>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</si>
  <si>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</si>
  <si>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</si>
  <si>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</si>
  <si>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</si>
  <si>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</si>
  <si>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</si>
  <si>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</si>
  <si>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</si>
  <si>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</si>
  <si>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</si>
  <si>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</si>
  <si>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</si>
  <si>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</si>
  <si>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</si>
  <si>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</si>
  <si>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</si>
  <si>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</si>
  <si>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</si>
  <si>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</si>
  <si>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</si>
  <si>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</si>
  <si>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</si>
  <si>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</si>
  <si>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</si>
  <si>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</si>
  <si>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</si>
  <si>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</si>
  <si>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</si>
  <si>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</si>
  <si>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</si>
  <si>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</si>
  <si>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</si>
  <si>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</si>
  <si>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</si>
  <si>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</si>
  <si>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</si>
  <si>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</si>
  <si>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</si>
  <si>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</si>
  <si>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</si>
  <si>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</si>
  <si>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</si>
  <si>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</si>
  <si>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</si>
  <si>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</si>
  <si>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</si>
  <si>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</si>
  <si>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</si>
  <si>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</si>
  <si>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</si>
  <si>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</si>
  <si>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</si>
  <si>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</si>
  <si>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</si>
  <si>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</si>
  <si>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</si>
  <si>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</si>
  <si>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</si>
  <si>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</si>
  <si>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</si>
  <si>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</si>
  <si>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</si>
  <si>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</si>
  <si>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</si>
  <si>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</si>
  <si>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</si>
  <si>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</si>
  <si>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</si>
  <si>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</si>
  <si>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</si>
  <si>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</si>
  <si>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</si>
  <si>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</si>
  <si>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</si>
  <si>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</si>
  <si>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</si>
  <si>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</si>
  <si>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</si>
  <si>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</si>
  <si>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</si>
  <si>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</si>
  <si>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</si>
  <si>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</si>
  <si>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</si>
  <si>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</si>
  <si>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</si>
  <si>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</si>
  <si>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</si>
  <si>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</si>
  <si>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</si>
  <si>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</si>
  <si>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</si>
  <si>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</si>
  <si>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</si>
  <si>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</si>
  <si>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</si>
  <si>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</si>
  <si>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</si>
  <si>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</si>
  <si>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</si>
  <si>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</si>
  <si>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</si>
  <si>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</si>
  <si>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</si>
  <si>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</si>
  <si>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</si>
  <si>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</si>
  <si>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</si>
  <si>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</si>
  <si>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</si>
  <si>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</si>
  <si>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</si>
  <si>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</si>
  <si>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</si>
  <si>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</si>
  <si>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</si>
  <si>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</si>
  <si>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</si>
  <si>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</si>
  <si>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</si>
  <si>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</si>
  <si>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</si>
  <si>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</si>
  <si>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</si>
  <si>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</si>
  <si>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</si>
  <si>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</si>
  <si>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</si>
  <si>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</si>
  <si>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</si>
  <si>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</si>
  <si>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</si>
  <si>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</si>
  <si>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</si>
  <si>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</si>
  <si>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</si>
  <si>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</si>
  <si>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</si>
  <si>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</si>
  <si>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</si>
  <si>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</si>
  <si>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</si>
  <si>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</si>
  <si>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</si>
  <si>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</si>
  <si>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</si>
  <si>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</si>
  <si>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</si>
  <si>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</si>
  <si>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</si>
  <si>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</si>
  <si>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</si>
  <si>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</si>
  <si>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</si>
  <si>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</si>
  <si>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</si>
  <si>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</si>
  <si>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</si>
  <si>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</si>
  <si>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</si>
  <si>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</si>
  <si>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</si>
  <si>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</si>
  <si>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</si>
  <si>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</si>
  <si>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</si>
  <si>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</si>
  <si>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</si>
  <si>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</si>
  <si>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</si>
  <si>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</si>
  <si>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</si>
  <si>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</si>
  <si>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</si>
  <si>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</si>
  <si>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</si>
  <si>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</si>
  <si>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</si>
  <si>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</si>
  <si>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</si>
  <si>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</si>
  <si>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</si>
  <si>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</si>
  <si>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</si>
  <si>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</si>
  <si>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</si>
  <si>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</si>
  <si>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</si>
  <si>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</si>
  <si>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</si>
  <si>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</si>
  <si>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</si>
  <si>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</si>
  <si>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</si>
  <si>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</si>
  <si>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</si>
  <si>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</si>
  <si>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</si>
  <si>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</si>
  <si>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</si>
  <si>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</si>
  <si>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</si>
  <si>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</si>
  <si>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</si>
  <si>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</si>
  <si>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</si>
  <si>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</si>
  <si>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</si>
  <si>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</si>
  <si>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</si>
  <si>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</si>
  <si>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</si>
  <si>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</si>
  <si>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</si>
  <si>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</si>
  <si>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</si>
  <si>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</si>
  <si>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</si>
  <si>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</si>
  <si>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</si>
  <si>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</si>
  <si>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</si>
  <si>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</si>
  <si>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</si>
  <si>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</si>
  <si>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</si>
  <si>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</si>
  <si>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</si>
  <si>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</si>
  <si>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</si>
  <si>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</si>
  <si>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</si>
  <si>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</si>
  <si>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</si>
  <si>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</si>
  <si>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</si>
  <si>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</si>
  <si>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</si>
  <si>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</si>
  <si>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</si>
  <si>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</si>
  <si>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</si>
  <si>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</si>
  <si>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</si>
  <si>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</si>
  <si>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</si>
  <si>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</si>
  <si>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</si>
  <si>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</si>
  <si>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</si>
  <si>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</si>
  <si>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</si>
  <si>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</si>
  <si>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</si>
  <si>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</si>
  <si>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</si>
  <si>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</si>
  <si>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</si>
  <si>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</si>
  <si>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</si>
  <si>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</si>
  <si>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</si>
  <si>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</si>
  <si>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</si>
  <si>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</si>
  <si>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</si>
  <si>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</si>
  <si>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</si>
  <si>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</si>
  <si>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</si>
  <si>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</si>
  <si>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</si>
  <si>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</si>
  <si>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</si>
  <si>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</si>
  <si>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</si>
  <si>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</si>
  <si>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</si>
  <si>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</si>
  <si>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</si>
  <si>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</si>
  <si>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</si>
  <si>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</si>
  <si>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</si>
  <si>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</si>
  <si>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</si>
  <si>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</si>
  <si>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</si>
  <si>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</si>
  <si>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</si>
  <si>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</si>
  <si>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</si>
  <si>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</si>
  <si>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</si>
  <si>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</si>
  <si>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</si>
  <si>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</si>
  <si>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</si>
  <si>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</si>
  <si>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</si>
  <si>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</si>
  <si>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</si>
  <si>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</si>
  <si>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</si>
  <si>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</si>
  <si>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</si>
  <si>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</si>
  <si>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</si>
  <si>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</si>
  <si>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</si>
  <si>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</si>
  <si>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</si>
  <si>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</si>
  <si>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</si>
  <si>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</si>
  <si>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</si>
  <si>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</si>
  <si>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</si>
  <si>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</si>
  <si>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</si>
  <si>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</si>
  <si>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</si>
  <si>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</si>
  <si>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</si>
  <si>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</si>
  <si>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</si>
  <si>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</si>
  <si>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</si>
  <si>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</si>
  <si>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</si>
  <si>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</si>
  <si>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</si>
  <si>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</si>
  <si>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</si>
  <si>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</si>
  <si>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</si>
  <si>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</si>
  <si>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</si>
  <si>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</si>
  <si>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</si>
  <si>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</si>
  <si>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</si>
  <si>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</si>
  <si>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</si>
  <si>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</si>
  <si>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</si>
  <si>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</si>
  <si>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</si>
  <si>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</si>
  <si>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</si>
  <si>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</si>
  <si>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</si>
  <si>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</si>
  <si>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</si>
  <si>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</si>
  <si>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</si>
  <si>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</si>
  <si>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</si>
  <si>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</si>
  <si>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</si>
  <si>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</si>
  <si>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</si>
  <si>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</si>
  <si>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</si>
  <si>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</si>
  <si>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</si>
  <si>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</si>
  <si>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</si>
  <si>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</si>
  <si>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</si>
  <si>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</si>
  <si>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</si>
  <si>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</si>
  <si>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</si>
  <si>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</si>
  <si>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</si>
  <si>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</si>
  <si>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</si>
  <si>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</si>
  <si>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</si>
  <si>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</si>
  <si>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</si>
  <si>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</si>
  <si>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</si>
  <si>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</si>
  <si>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</si>
  <si>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</si>
  <si>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</si>
  <si>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</si>
  <si>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</si>
  <si>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</si>
  <si>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</si>
  <si>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</si>
  <si>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</si>
  <si>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</si>
  <si>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</si>
  <si>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</si>
  <si>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</si>
  <si>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</si>
  <si>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</si>
  <si>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</si>
  <si>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</si>
  <si>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</si>
  <si>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</si>
  <si>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</si>
  <si>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</si>
  <si>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</si>
  <si>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</si>
  <si>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</si>
  <si>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</si>
  <si>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</si>
  <si>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</si>
  <si>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</si>
  <si>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</si>
  <si>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</si>
  <si>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</si>
  <si>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</si>
  <si>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</si>
  <si>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</si>
  <si>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</si>
  <si>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</si>
  <si>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</si>
  <si>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</si>
  <si>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</si>
  <si>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</si>
  <si>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</si>
  <si>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</si>
  <si>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</si>
  <si>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</si>
  <si>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</si>
  <si>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</si>
  <si>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</si>
  <si>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</si>
  <si>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</si>
  <si>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</si>
  <si>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</si>
  <si>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</si>
  <si>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</si>
  <si>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</si>
  <si>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</si>
  <si>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</si>
  <si>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</si>
  <si>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</si>
  <si>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</si>
  <si>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</si>
  <si>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</si>
  <si>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</si>
  <si>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</si>
  <si>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</si>
  <si>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</si>
  <si>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</si>
  <si>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</si>
  <si>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</si>
  <si>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</si>
  <si>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</si>
  <si>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</si>
  <si>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</si>
  <si>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</si>
  <si>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</si>
  <si>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</si>
  <si>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</si>
  <si>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</si>
  <si>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</si>
  <si>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</si>
  <si>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</si>
  <si>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</si>
  <si>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</si>
  <si>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</si>
  <si>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</si>
  <si>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</si>
  <si>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</si>
  <si>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</si>
  <si>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</si>
  <si>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</si>
  <si>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</si>
  <si>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</si>
  <si>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</si>
  <si>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</si>
  <si>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</si>
  <si>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</si>
  <si>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</si>
  <si>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</si>
  <si>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</si>
  <si>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</si>
  <si>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</si>
  <si>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</si>
  <si>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</si>
  <si>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</si>
  <si>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</si>
  <si>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</si>
  <si>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</si>
  <si>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</si>
  <si>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</si>
  <si>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</si>
  <si>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</si>
  <si>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</si>
  <si>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</si>
  <si>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</si>
  <si>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</si>
  <si>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</si>
  <si>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</si>
  <si>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</si>
  <si>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</si>
  <si>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</si>
  <si>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</si>
  <si>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</si>
  <si>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</si>
  <si>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</si>
  <si>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</si>
  <si>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</si>
  <si>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</si>
  <si>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</si>
  <si>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</si>
  <si>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</si>
  <si>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</si>
  <si>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</si>
  <si>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</si>
  <si>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</si>
  <si>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</si>
  <si>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</si>
  <si>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</si>
  <si>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</si>
  <si>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</si>
  <si>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</si>
  <si>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</si>
  <si>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</si>
  <si>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</si>
  <si>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</si>
  <si>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</si>
  <si>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</si>
  <si>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</si>
  <si>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</si>
  <si>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</si>
  <si>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</si>
  <si>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</si>
  <si>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</si>
  <si>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</si>
  <si>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</si>
  <si>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</si>
  <si>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</si>
  <si>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</si>
  <si>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</si>
  <si>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</si>
  <si>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</si>
  <si>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</si>
  <si>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</si>
  <si>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</si>
  <si>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</si>
  <si>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</si>
  <si>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</si>
  <si>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</si>
  <si>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</si>
  <si>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</si>
  <si>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</si>
  <si>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</si>
  <si>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</si>
  <si>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</si>
  <si>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</si>
  <si>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</si>
  <si>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</si>
  <si>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</si>
  <si>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</si>
  <si>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</si>
  <si>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</si>
  <si>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</si>
  <si>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</si>
  <si>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</si>
  <si>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</si>
  <si>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</si>
  <si>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</si>
  <si>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</si>
  <si>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</si>
  <si>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</si>
  <si>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</si>
  <si>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</si>
  <si>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</si>
  <si>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</si>
  <si>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</si>
  <si>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</si>
  <si>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</si>
  <si>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</si>
  <si>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</si>
  <si>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</si>
  <si>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</si>
  <si>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</si>
  <si>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</si>
  <si>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</si>
  <si>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</si>
  <si>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</si>
  <si>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</si>
  <si>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</si>
  <si>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</si>
  <si>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</si>
  <si>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</si>
  <si>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</si>
  <si>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</si>
  <si>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</si>
  <si>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</si>
  <si>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</si>
  <si>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</si>
  <si>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</si>
  <si>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</si>
  <si>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</si>
  <si>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</si>
  <si>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</si>
  <si>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</si>
  <si>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</si>
  <si>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</si>
  <si>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</si>
  <si>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</si>
  <si>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</si>
  <si>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</si>
  <si>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</si>
  <si>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</si>
  <si>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</si>
  <si>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</si>
  <si>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</si>
  <si>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</si>
  <si>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</si>
  <si>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</si>
  <si>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</si>
  <si>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</si>
  <si>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</si>
  <si>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</si>
  <si>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</si>
  <si>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</si>
  <si>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</si>
  <si>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</si>
  <si>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</si>
  <si>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</si>
  <si>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</si>
  <si>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</si>
  <si>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</si>
  <si>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</si>
  <si>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</si>
  <si>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</si>
  <si>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</si>
  <si>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</si>
  <si>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</si>
  <si>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</si>
  <si>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</si>
  <si>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</si>
  <si>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</si>
  <si>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</si>
  <si>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</si>
  <si>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</si>
  <si>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</si>
  <si>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</si>
  <si>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</si>
  <si>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</si>
  <si>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</si>
  <si>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</si>
  <si>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</si>
  <si>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</si>
  <si>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</si>
  <si>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</si>
  <si>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</si>
  <si>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</si>
  <si>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</si>
  <si>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</si>
  <si>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</si>
  <si>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</si>
  <si>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</si>
  <si>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</si>
  <si>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</si>
  <si>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</si>
  <si>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</si>
  <si>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</si>
  <si>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</si>
  <si>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</si>
  <si>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</si>
  <si>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</si>
  <si>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</si>
  <si>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</si>
  <si>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</si>
  <si>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</si>
  <si>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</si>
  <si>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</si>
  <si>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</si>
  <si>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</si>
  <si>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</si>
  <si>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</si>
  <si>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</si>
  <si>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</si>
  <si>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</si>
  <si>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</si>
  <si>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</si>
  <si>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</si>
  <si>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</si>
  <si>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</si>
  <si>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</si>
  <si>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</si>
  <si>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</si>
  <si>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</si>
  <si>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</si>
  <si>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</si>
  <si>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</si>
  <si>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</si>
  <si>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</si>
  <si>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</si>
  <si>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</si>
  <si>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</si>
  <si>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</si>
  <si>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</si>
  <si>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</si>
  <si>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</si>
  <si>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</si>
  <si>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</si>
  <si>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</si>
  <si>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</si>
  <si>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</si>
  <si>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</si>
  <si>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</si>
  <si>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</si>
  <si>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</si>
  <si>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</si>
  <si>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</si>
  <si>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</si>
  <si>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</si>
  <si>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</si>
  <si>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</si>
  <si>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</si>
  <si>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</si>
  <si>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</si>
  <si>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</si>
  <si>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</si>
  <si>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</si>
  <si>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</si>
  <si>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</si>
  <si>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</si>
  <si>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</si>
  <si>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</si>
  <si>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</si>
  <si>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</si>
  <si>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</si>
  <si>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</si>
  <si>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</si>
  <si>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</si>
  <si>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</si>
  <si>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</si>
  <si>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</si>
  <si>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</si>
  <si>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</si>
  <si>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</si>
  <si>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</si>
  <si>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</si>
  <si>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</si>
  <si>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</si>
  <si>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</si>
  <si>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</si>
  <si>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</si>
  <si>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</si>
  <si>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</si>
  <si>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</si>
  <si>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</si>
  <si>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</si>
  <si>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</si>
  <si>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</si>
  <si>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</si>
  <si>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</si>
  <si>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</si>
  <si>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</si>
  <si>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</si>
  <si>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</si>
  <si>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</si>
  <si>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</si>
  <si>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</si>
  <si>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</si>
  <si>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</si>
  <si>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</si>
  <si>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</si>
  <si>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</si>
  <si>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</si>
  <si>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</si>
  <si>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</si>
  <si>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</si>
  <si>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</si>
  <si>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</si>
  <si>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</si>
  <si>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</si>
  <si>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</si>
  <si>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</si>
  <si>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</si>
  <si>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</si>
  <si>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</si>
  <si>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</si>
  <si>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</si>
  <si>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</si>
  <si>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</si>
  <si>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</si>
  <si>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</si>
  <si>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</si>
  <si>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</si>
  <si>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</si>
  <si>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</si>
  <si>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</si>
  <si>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</si>
  <si>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</si>
  <si>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</si>
  <si>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</si>
  <si>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</si>
  <si>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</si>
  <si>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</si>
  <si>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</si>
  <si>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</si>
  <si>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</si>
  <si>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</si>
  <si>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</si>
  <si>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</si>
  <si>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</si>
  <si>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</si>
  <si>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</si>
  <si>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</si>
  <si>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</si>
  <si>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</si>
  <si>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</si>
  <si>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</si>
  <si>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</si>
  <si>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</si>
  <si>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</si>
  <si>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</si>
  <si>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</si>
  <si>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</si>
  <si>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</si>
  <si>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</si>
  <si>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</si>
  <si>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</si>
  <si>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</si>
  <si>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</si>
  <si>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</si>
  <si>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</si>
  <si>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</si>
  <si>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</si>
  <si>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</si>
  <si>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</si>
  <si>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</si>
  <si>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</si>
  <si>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</si>
  <si>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</si>
  <si>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</si>
  <si>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</si>
  <si>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</si>
  <si>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</si>
  <si>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</si>
  <si>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</si>
  <si>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</si>
  <si>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</si>
  <si>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</si>
  <si>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</si>
  <si>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</si>
  <si>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</si>
  <si>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</si>
  <si>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</si>
  <si>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</si>
  <si>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</si>
  <si>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</si>
  <si>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</si>
  <si>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</si>
  <si>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</si>
  <si>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</si>
  <si>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</si>
  <si>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</si>
  <si>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</si>
  <si>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</si>
  <si>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</si>
  <si>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</si>
  <si>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</si>
  <si>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</si>
  <si>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</si>
  <si>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</si>
  <si>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</si>
  <si>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</si>
  <si>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</si>
  <si>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</si>
  <si>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</si>
  <si>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</si>
  <si>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</si>
  <si>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</si>
  <si>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</si>
  <si>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</si>
  <si>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</si>
  <si>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</si>
  <si>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</si>
  <si>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</si>
  <si>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</si>
  <si>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</si>
  <si>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</si>
  <si>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</si>
  <si>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</si>
  <si>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</si>
  <si>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</si>
  <si>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</si>
  <si>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</si>
  <si>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</si>
  <si>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</si>
  <si>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</si>
  <si>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</si>
  <si>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</si>
  <si>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</si>
  <si>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</si>
  <si>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</si>
  <si>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</si>
  <si>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</si>
  <si>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</si>
  <si>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</si>
  <si>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</si>
  <si>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</si>
  <si>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</si>
  <si>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</si>
  <si>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</si>
  <si>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</si>
  <si>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</si>
  <si>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</si>
  <si>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</si>
  <si>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</si>
  <si>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</si>
  <si>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</si>
  <si>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</si>
  <si>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</si>
  <si>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</si>
  <si>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</si>
  <si>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</si>
  <si>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</si>
  <si>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</si>
  <si>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</si>
  <si>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</si>
  <si>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</si>
  <si>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</si>
  <si>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</si>
  <si>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</si>
  <si>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</si>
  <si>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</si>
  <si>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</si>
  <si>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</si>
  <si>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</si>
  <si>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</si>
  <si>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</si>
  <si>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</si>
  <si>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</si>
  <si>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</si>
  <si>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</si>
  <si>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</si>
  <si>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</si>
  <si>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</si>
  <si>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</si>
  <si>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</si>
  <si>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</si>
  <si>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</si>
  <si>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</si>
  <si>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</si>
  <si>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</si>
  <si>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</si>
  <si>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</si>
  <si>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</si>
  <si>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</si>
  <si>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</si>
  <si>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</si>
  <si>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</si>
  <si>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</si>
  <si>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</si>
  <si>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</si>
  <si>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</si>
  <si>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</si>
  <si>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</si>
  <si>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</si>
  <si>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</si>
  <si>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</si>
  <si>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</si>
  <si>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</si>
  <si>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</si>
  <si>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</si>
  <si>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</si>
  <si>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</si>
  <si>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</si>
  <si>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</si>
  <si>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</si>
  <si>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</si>
  <si>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</si>
  <si>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</si>
  <si>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</si>
  <si>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</si>
  <si>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</si>
  <si>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</si>
  <si>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</si>
  <si>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</si>
  <si>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</si>
  <si>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</si>
  <si>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</si>
  <si>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</si>
  <si>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</si>
  <si>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</si>
  <si>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</si>
  <si>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</si>
  <si>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</si>
  <si>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</si>
  <si>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</si>
  <si>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</si>
  <si>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</si>
  <si>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</si>
  <si>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</si>
  <si>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</si>
  <si>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</si>
  <si>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</si>
  <si>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</si>
  <si>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</si>
  <si>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</si>
  <si>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</si>
  <si>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</si>
  <si>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</si>
  <si>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</si>
  <si>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</si>
  <si>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</si>
  <si>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</si>
  <si>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</si>
  <si>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</si>
  <si>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</si>
  <si>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</si>
  <si>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</si>
  <si>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</si>
  <si>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</si>
  <si>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</si>
  <si>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</si>
  <si>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</si>
  <si>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</si>
  <si>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</si>
  <si>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</si>
  <si>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</si>
  <si>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</si>
  <si>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</si>
  <si>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</si>
  <si>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</si>
  <si>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</si>
  <si>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</si>
  <si>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</si>
  <si>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</si>
  <si>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</si>
  <si>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</si>
  <si>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</si>
  <si>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</si>
  <si>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</si>
  <si>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</si>
  <si>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</si>
  <si>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</si>
  <si>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</si>
  <si>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</si>
  <si>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</si>
  <si>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</si>
  <si>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</si>
  <si>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</si>
  <si>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</si>
  <si>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</si>
  <si>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</si>
  <si>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</si>
  <si>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</si>
  <si>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</si>
  <si>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</si>
  <si>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</si>
  <si>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</si>
  <si>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</si>
  <si>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</si>
  <si>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</si>
  <si>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</si>
  <si>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</si>
  <si>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</si>
  <si>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</si>
  <si>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</si>
  <si>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</si>
  <si>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</si>
  <si>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</si>
  <si>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</si>
  <si>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</si>
  <si>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</si>
  <si>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</si>
  <si>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</si>
  <si>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</si>
  <si>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</si>
  <si>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</si>
  <si>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</si>
  <si>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</si>
  <si>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</si>
  <si>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</si>
  <si>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</si>
  <si>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</si>
  <si>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</si>
  <si>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</si>
  <si>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</si>
  <si>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</si>
  <si>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</si>
  <si>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</si>
  <si>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</si>
  <si>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</si>
  <si>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</si>
  <si>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</si>
  <si>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</si>
  <si>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</si>
  <si>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</si>
  <si>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</si>
  <si>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</si>
  <si>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</si>
  <si>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</si>
  <si>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</si>
  <si>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</si>
  <si>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</si>
  <si>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</si>
  <si>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</si>
  <si>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</si>
  <si>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</si>
  <si>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</si>
  <si>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</si>
  <si>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</si>
  <si>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</si>
  <si>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</si>
  <si>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</si>
  <si>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</si>
  <si>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</si>
  <si>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</si>
  <si>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</si>
  <si>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</si>
  <si>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</si>
  <si>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</si>
  <si>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</si>
  <si>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</si>
  <si>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</si>
  <si>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</si>
  <si>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</si>
  <si>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</si>
  <si>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</si>
  <si>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</si>
  <si>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</si>
  <si>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</si>
  <si>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</si>
  <si>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</si>
  <si>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</si>
  <si>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</si>
  <si>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</si>
  <si>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</si>
  <si>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</si>
  <si>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</si>
  <si>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</si>
  <si>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</si>
  <si>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</si>
  <si>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</si>
  <si>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</si>
  <si>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</si>
  <si>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</si>
  <si>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</si>
  <si>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</si>
  <si>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</si>
  <si>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</si>
  <si>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</si>
  <si>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</si>
  <si>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</si>
  <si>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</si>
  <si>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</si>
  <si>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</si>
  <si>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</si>
  <si>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</si>
  <si>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</si>
  <si>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</si>
  <si>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</si>
  <si>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</si>
  <si>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</si>
  <si>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</si>
  <si>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</si>
  <si>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</si>
  <si>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</si>
  <si>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</si>
  <si>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</si>
  <si>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</si>
  <si>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</si>
  <si>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</si>
  <si>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</si>
  <si>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</si>
  <si>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</si>
  <si>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</si>
  <si>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</si>
  <si>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</si>
  <si>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</si>
  <si>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</si>
  <si>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</si>
  <si>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</si>
  <si>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</si>
  <si>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</si>
  <si>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</si>
  <si>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</si>
  <si>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</si>
  <si>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</si>
  <si>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</si>
  <si>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</si>
  <si>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</si>
  <si>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</si>
  <si>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</si>
  <si>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</si>
  <si>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</si>
  <si>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</si>
  <si>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</si>
  <si>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</si>
  <si>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</si>
  <si>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</si>
  <si>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</si>
  <si>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</si>
  <si>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</si>
  <si>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</si>
  <si>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</si>
  <si>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</si>
  <si>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</si>
  <si>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</si>
  <si>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</si>
  <si>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</si>
  <si>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</si>
  <si>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</si>
  <si>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</si>
  <si>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</si>
  <si>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</si>
  <si>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</si>
  <si>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</si>
  <si>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</si>
  <si>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</si>
  <si>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</si>
  <si>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</si>
  <si>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</si>
  <si>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</si>
  <si>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</si>
  <si>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</si>
  <si>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</si>
  <si>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</si>
  <si>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</si>
  <si>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</si>
  <si>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</si>
  <si>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</si>
  <si>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</si>
  <si>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</si>
  <si>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</si>
  <si>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</si>
  <si>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</si>
  <si>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</si>
  <si>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</si>
  <si>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</si>
  <si>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</si>
  <si>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</si>
  <si>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</si>
  <si>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</si>
  <si>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</si>
  <si>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</si>
  <si>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</si>
  <si>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</si>
  <si>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</si>
  <si>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</si>
  <si>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</si>
  <si>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</si>
  <si>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</si>
  <si>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</si>
  <si>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</si>
  <si>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</si>
  <si>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</si>
  <si>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</si>
  <si>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</si>
  <si>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</si>
  <si>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</si>
  <si>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</si>
  <si>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</si>
  <si>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</si>
  <si>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</si>
  <si>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</si>
  <si>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</si>
  <si>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</si>
  <si>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</si>
  <si>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</si>
  <si>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</si>
  <si>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</si>
  <si>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</si>
  <si>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</si>
  <si>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</si>
  <si>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</si>
  <si>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</si>
  <si>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</si>
  <si>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</si>
  <si>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</si>
  <si>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</si>
  <si>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</si>
  <si>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</si>
  <si>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</si>
  <si>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</si>
  <si>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</si>
  <si>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</si>
  <si>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</si>
  <si>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</si>
  <si>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</si>
  <si>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</si>
  <si>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</si>
  <si>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</si>
  <si>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</si>
  <si>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</si>
  <si>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</si>
  <si>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</si>
  <si>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</si>
  <si>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</si>
  <si>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</si>
  <si>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</si>
  <si>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</si>
  <si>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</si>
  <si>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</si>
  <si>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</si>
  <si>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</si>
  <si>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</si>
  <si>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</si>
  <si>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</si>
  <si>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</si>
  <si>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</si>
  <si>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</si>
  <si>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</si>
  <si>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</si>
  <si>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</si>
  <si>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</si>
  <si>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</si>
  <si>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</si>
  <si>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</si>
  <si>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</si>
  <si>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</si>
  <si>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</si>
  <si>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</si>
  <si>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</si>
  <si>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</si>
  <si>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</si>
  <si>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</si>
  <si>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</si>
  <si>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</si>
  <si>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</si>
  <si>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</si>
  <si>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</si>
  <si>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</si>
  <si>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</si>
  <si>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</si>
  <si>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</si>
  <si>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</si>
  <si>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</si>
  <si>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</si>
  <si>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</si>
  <si>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</si>
  <si>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</si>
  <si>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</si>
  <si>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</si>
  <si>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</si>
  <si>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</si>
  <si>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</si>
  <si>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</si>
  <si>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</si>
  <si>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</si>
  <si>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</si>
  <si>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</si>
  <si>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</si>
  <si>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</si>
  <si>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</si>
  <si>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</si>
  <si>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</si>
  <si>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</si>
  <si>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</si>
  <si>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</si>
  <si>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</si>
  <si>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</si>
  <si>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</si>
  <si>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</si>
  <si>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</si>
  <si>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</si>
  <si>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</si>
  <si>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</si>
  <si>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</si>
  <si>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</si>
  <si>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</si>
  <si>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</si>
  <si>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</si>
  <si>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</si>
  <si>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</si>
  <si>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</si>
  <si>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</si>
  <si>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</si>
  <si>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</si>
  <si>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</si>
  <si>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</si>
  <si>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</si>
  <si>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</si>
  <si>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</si>
  <si>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</si>
  <si>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</si>
  <si>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</si>
  <si>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</si>
  <si>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</si>
  <si>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</si>
  <si>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</si>
  <si>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</si>
  <si>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</si>
  <si>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</si>
  <si>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</si>
  <si>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</si>
  <si>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</si>
  <si>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</si>
  <si>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</si>
  <si>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</si>
  <si>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</si>
  <si>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</si>
  <si>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</si>
  <si>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</si>
  <si>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</si>
  <si>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</si>
  <si>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</si>
  <si>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</si>
  <si>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</si>
  <si>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</si>
  <si>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</si>
  <si>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</si>
  <si>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</si>
  <si>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</si>
  <si>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</si>
  <si>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</si>
  <si>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</si>
  <si>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</si>
  <si>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</si>
  <si>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</si>
  <si>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</si>
  <si>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</si>
  <si>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</si>
  <si>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</si>
  <si>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</si>
  <si>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</si>
  <si>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</si>
  <si>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</si>
  <si>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</si>
  <si>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</si>
  <si>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</si>
  <si>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</si>
  <si>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</si>
  <si>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</si>
  <si>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</si>
  <si>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</si>
  <si>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</si>
  <si>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</si>
  <si>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</si>
  <si>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</si>
  <si>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</si>
  <si>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</si>
  <si>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</si>
  <si>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</si>
  <si>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</si>
  <si>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</si>
  <si>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</si>
  <si>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</si>
  <si>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</si>
  <si>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</si>
  <si>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</si>
  <si>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</si>
  <si>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</si>
  <si>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</si>
  <si>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</si>
  <si>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</si>
  <si>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</si>
  <si>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</si>
  <si>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</si>
  <si>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</si>
  <si>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</si>
  <si>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</si>
  <si>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</si>
  <si>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</si>
  <si>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</si>
  <si>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</si>
  <si>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</si>
  <si>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</si>
  <si>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</si>
  <si>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</si>
  <si>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</si>
  <si>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</si>
  <si>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</si>
  <si>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</si>
  <si>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</si>
  <si>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</si>
  <si>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</si>
  <si>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</si>
  <si>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</si>
  <si>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</si>
  <si>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</si>
  <si>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</si>
  <si>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</si>
  <si>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</si>
  <si>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</si>
  <si>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</si>
  <si>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</si>
  <si>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</si>
  <si>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</si>
  <si>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</si>
  <si>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</si>
  <si>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</si>
  <si>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</si>
  <si>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</si>
  <si>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</si>
  <si>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</si>
  <si>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</si>
  <si>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</si>
  <si>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</si>
  <si>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</si>
  <si>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</si>
  <si>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</si>
  <si>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</si>
  <si>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</si>
  <si>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</si>
  <si>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</si>
  <si>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</si>
  <si>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</si>
  <si>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</si>
  <si>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</si>
  <si>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</si>
  <si>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</si>
  <si>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</si>
  <si>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</si>
  <si>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</si>
  <si>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</si>
  <si>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</si>
  <si>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</si>
  <si>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</si>
  <si>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</si>
  <si>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</si>
  <si>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</si>
  <si>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</si>
  <si>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</si>
  <si>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</si>
  <si>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</si>
  <si>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</si>
  <si>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</si>
  <si>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</si>
  <si>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</si>
  <si>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</si>
  <si>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</si>
  <si>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</si>
  <si>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</si>
  <si>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</si>
  <si>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</si>
  <si>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</si>
  <si>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</si>
  <si>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</si>
  <si>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</si>
  <si>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</si>
  <si>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</si>
  <si>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</si>
  <si>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</si>
  <si>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</si>
  <si>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</si>
  <si>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</si>
  <si>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</si>
  <si>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</si>
  <si>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</si>
  <si>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</si>
  <si>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</si>
  <si>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</si>
  <si>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</si>
  <si>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</si>
  <si>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</si>
  <si>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</si>
  <si>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</si>
  <si>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</si>
  <si>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</si>
  <si>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</si>
  <si>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</si>
  <si>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</si>
  <si>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</si>
  <si>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</si>
  <si>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</si>
  <si>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</si>
  <si>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</si>
  <si>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</si>
  <si>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</si>
  <si>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</si>
  <si>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</si>
  <si>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</si>
  <si>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</si>
  <si>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</si>
  <si>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</si>
  <si>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</si>
  <si>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</si>
  <si>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</si>
  <si>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</si>
  <si>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</si>
  <si>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</si>
  <si>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</si>
  <si>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</si>
  <si>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</si>
  <si>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</si>
  <si>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</si>
  <si>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</si>
  <si>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</si>
  <si>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</si>
  <si>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</si>
  <si>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</si>
  <si>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</si>
  <si>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</si>
  <si>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</si>
  <si>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</si>
  <si>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</si>
  <si>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</si>
  <si>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</si>
  <si>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</si>
  <si>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</si>
  <si>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</si>
  <si>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</si>
  <si>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</si>
  <si>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</si>
  <si>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</si>
  <si>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</si>
  <si>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</si>
  <si>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</si>
  <si>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</si>
  <si>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</si>
  <si>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</si>
  <si>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</si>
  <si>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</si>
  <si>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</si>
  <si>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</si>
  <si>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</si>
  <si>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</si>
  <si>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</si>
  <si>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</si>
  <si>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</si>
  <si>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</si>
  <si>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</si>
  <si>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</si>
  <si>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</si>
  <si>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</si>
  <si>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</si>
  <si>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</si>
  <si>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</si>
  <si>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</si>
  <si>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</si>
  <si>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</si>
  <si>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</si>
  <si>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</si>
  <si>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</si>
  <si>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</si>
  <si>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</si>
  <si>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</si>
  <si>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</si>
  <si>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</si>
  <si>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</si>
  <si>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</si>
  <si>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</si>
  <si>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</si>
  <si>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</si>
  <si>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</si>
  <si>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</si>
  <si>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</si>
  <si>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</si>
  <si>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</si>
  <si>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</si>
  <si>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</si>
  <si>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</si>
  <si>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</si>
  <si>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</si>
  <si>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</si>
  <si>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</si>
  <si>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</si>
  <si>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</si>
  <si>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</si>
  <si>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</si>
  <si>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</si>
  <si>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</si>
  <si>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</si>
  <si>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</si>
  <si>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</si>
  <si>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</si>
  <si>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</si>
  <si>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</si>
  <si>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</si>
  <si>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</si>
  <si>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</si>
  <si>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</si>
  <si>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</si>
  <si>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</si>
  <si>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</si>
  <si>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</si>
  <si>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</si>
  <si>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</si>
  <si>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</si>
  <si>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</si>
  <si>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</si>
  <si>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</si>
  <si>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</si>
  <si>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</si>
  <si>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</si>
  <si>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</si>
  <si>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</si>
  <si>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</si>
  <si>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</si>
  <si>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</si>
  <si>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</si>
  <si>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</si>
  <si>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</si>
  <si>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</si>
  <si>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</si>
  <si>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</si>
  <si>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</si>
  <si>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</si>
  <si>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</si>
  <si>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</si>
  <si>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</si>
  <si>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</si>
  <si>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</si>
  <si>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</si>
  <si>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</si>
  <si>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</si>
  <si>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</si>
  <si>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</si>
  <si>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</si>
  <si>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</si>
  <si>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</si>
  <si>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</si>
  <si>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</si>
  <si>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</si>
  <si>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</si>
  <si>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</si>
  <si>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</si>
  <si>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</si>
  <si>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</si>
  <si>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</si>
  <si>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</si>
  <si>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</si>
  <si>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</si>
  <si>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</si>
  <si>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</si>
  <si>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</si>
  <si>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</si>
  <si>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</si>
  <si>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</si>
  <si>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</si>
  <si>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</si>
  <si>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</si>
  <si>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</si>
  <si>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</si>
  <si>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</si>
  <si>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</si>
  <si>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</si>
  <si>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</si>
  <si>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</si>
  <si>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</si>
  <si>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</si>
  <si>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</si>
  <si>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</si>
  <si>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</si>
  <si>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</si>
  <si>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</si>
  <si>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</si>
  <si>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</si>
  <si>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</si>
  <si>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</si>
  <si>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</si>
  <si>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</si>
  <si>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</si>
  <si>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</si>
  <si>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</si>
  <si>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</si>
  <si>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</si>
  <si>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</si>
  <si>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</si>
  <si>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</si>
  <si>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</si>
  <si>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</si>
  <si>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</si>
  <si>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</si>
  <si>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</si>
  <si>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</si>
  <si>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</si>
  <si>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</si>
  <si>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</si>
  <si>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</si>
  <si>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</si>
  <si>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</si>
  <si>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</si>
  <si>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</si>
  <si>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</si>
  <si>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</si>
  <si>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</si>
  <si>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</si>
  <si>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</si>
  <si>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</si>
  <si>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</si>
  <si>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</si>
  <si>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</si>
  <si>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</si>
  <si>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</si>
  <si>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</si>
  <si>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</si>
  <si>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</si>
  <si>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</si>
  <si>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</si>
  <si>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</si>
  <si>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</si>
  <si>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</si>
  <si>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</si>
  <si>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</si>
  <si>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</si>
  <si>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</si>
  <si>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</si>
  <si>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</si>
  <si>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</si>
  <si>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</si>
  <si>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</si>
  <si>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</si>
  <si>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</si>
  <si>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</si>
  <si>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</si>
  <si>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</si>
  <si>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</si>
  <si>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</si>
  <si>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</si>
  <si>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</si>
  <si>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</si>
  <si>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</si>
  <si>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</si>
  <si>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</si>
  <si>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</si>
  <si>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</si>
  <si>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</si>
  <si>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</si>
  <si>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</si>
  <si>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</si>
  <si>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</si>
  <si>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</si>
  <si>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</si>
  <si>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</si>
  <si>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</si>
  <si>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</si>
  <si>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</si>
  <si>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</si>
  <si>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</si>
  <si>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</si>
  <si>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</si>
  <si>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</si>
  <si>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</si>
  <si>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</si>
  <si>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</si>
  <si>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</si>
  <si>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</si>
  <si>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</si>
  <si>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</si>
  <si>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</si>
  <si>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</si>
  <si>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</si>
  <si>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</si>
  <si>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</si>
  <si>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</si>
  <si>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</si>
  <si>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</si>
  <si>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</si>
  <si>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</si>
  <si>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</si>
  <si>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</si>
  <si>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</si>
  <si>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</si>
  <si>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</si>
  <si>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</si>
  <si>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</si>
  <si>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</si>
  <si>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</si>
  <si>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</si>
  <si>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</si>
  <si>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</si>
  <si>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</si>
  <si>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</si>
  <si>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</si>
  <si>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</si>
  <si>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</si>
  <si>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</si>
  <si>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</si>
  <si>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</si>
  <si>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</si>
  <si>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</si>
  <si>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</si>
  <si>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</si>
  <si>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</si>
  <si>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</si>
  <si>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</si>
  <si>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</si>
  <si>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</si>
  <si>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</si>
  <si>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</si>
  <si>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</si>
  <si>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</si>
  <si>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</si>
  <si>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</si>
  <si>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</si>
  <si>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</si>
  <si>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</si>
  <si>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</si>
  <si>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</si>
  <si>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</si>
  <si>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</si>
  <si>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</si>
  <si>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</si>
  <si>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</si>
  <si>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</si>
  <si>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</si>
  <si>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</si>
  <si>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</si>
  <si>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</si>
  <si>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</si>
  <si>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</si>
  <si>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</si>
  <si>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</si>
  <si>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</si>
  <si>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</si>
  <si>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</si>
  <si>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</si>
  <si>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</si>
  <si>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</si>
  <si>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</si>
  <si>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</si>
  <si>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</si>
  <si>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</si>
  <si>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</si>
  <si>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</si>
  <si>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</si>
  <si>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</si>
  <si>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</si>
  <si>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</si>
  <si>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</si>
  <si>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</si>
  <si>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</si>
  <si>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</si>
  <si>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</si>
  <si>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</si>
  <si>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</si>
  <si>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</si>
  <si>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</si>
  <si>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</si>
  <si>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</si>
  <si>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</si>
  <si>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</si>
  <si>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</si>
  <si>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</si>
  <si>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</si>
  <si>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</si>
  <si>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</si>
  <si>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</si>
  <si>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</si>
  <si>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</si>
  <si>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</si>
  <si>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</si>
  <si>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</si>
  <si>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</si>
  <si>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</si>
  <si>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</si>
  <si>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</si>
  <si>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</si>
  <si>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</si>
  <si>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</si>
  <si>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</si>
  <si>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</si>
  <si>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</si>
  <si>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</si>
  <si>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</si>
  <si>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</si>
  <si>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</si>
  <si>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</si>
  <si>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</si>
  <si>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</si>
  <si>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</si>
  <si>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</si>
  <si>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</si>
  <si>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</si>
  <si>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</si>
  <si>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</si>
  <si>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</si>
  <si>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</si>
  <si>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</si>
  <si>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</si>
  <si>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</si>
  <si>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</si>
  <si>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</si>
  <si>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</si>
  <si>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</si>
  <si>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</si>
  <si>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</si>
  <si>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</si>
  <si>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</si>
  <si>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</si>
  <si>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</si>
  <si>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</si>
  <si>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</si>
  <si>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</si>
  <si>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</si>
  <si>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</si>
  <si>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</si>
  <si>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</si>
  <si>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</si>
  <si>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</si>
  <si>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</si>
  <si>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</si>
  <si>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</si>
  <si>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</si>
  <si>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</si>
  <si>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</si>
  <si>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</si>
  <si>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</si>
  <si>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</si>
  <si>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</si>
  <si>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</si>
  <si>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</si>
  <si>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</si>
  <si>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</si>
  <si>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</si>
  <si>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</si>
  <si>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</si>
  <si>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</si>
  <si>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</si>
  <si>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</si>
  <si>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</si>
  <si>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</si>
  <si>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</si>
  <si>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</si>
  <si>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</si>
  <si>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</si>
  <si>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</si>
  <si>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</si>
  <si>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</si>
  <si>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</si>
  <si>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</si>
  <si>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</si>
  <si>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</si>
  <si>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</si>
  <si>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</si>
  <si>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</si>
  <si>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</si>
  <si>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</si>
  <si>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</si>
  <si>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</si>
  <si>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</si>
  <si>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</si>
  <si>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</si>
  <si>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</si>
  <si>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</si>
  <si>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</si>
  <si>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</si>
  <si>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</si>
  <si>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</si>
  <si>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</si>
  <si>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</si>
  <si>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</si>
  <si>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</si>
  <si>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</si>
  <si>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</si>
  <si>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</si>
  <si>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</si>
  <si>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</si>
  <si>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</si>
  <si>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</si>
  <si>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</si>
  <si>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</si>
  <si>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</si>
  <si>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</si>
  <si>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</si>
  <si>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</si>
  <si>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</si>
  <si>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</si>
  <si>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</si>
  <si>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</si>
  <si>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</si>
  <si>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</si>
  <si>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</si>
  <si>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</si>
  <si>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</si>
  <si>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</si>
  <si>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</si>
  <si>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</si>
  <si>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</si>
  <si>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</si>
  <si>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</si>
  <si>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</si>
  <si>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</si>
  <si>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</si>
  <si>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</si>
  <si>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</si>
  <si>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</si>
  <si>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</si>
  <si>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</si>
  <si>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</si>
  <si>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</si>
  <si>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</si>
  <si>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</si>
  <si>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</si>
  <si>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</si>
  <si>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</si>
  <si>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</si>
  <si>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</si>
  <si>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</si>
  <si>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</si>
  <si>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</si>
  <si>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</si>
  <si>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</si>
  <si>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</si>
  <si>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</si>
  <si>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</si>
  <si>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</si>
  <si>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</si>
  <si>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</si>
  <si>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</si>
  <si>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</si>
  <si>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</si>
  <si>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</si>
  <si>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</si>
  <si>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</si>
  <si>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</si>
  <si>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</si>
  <si>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</si>
  <si>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</si>
  <si>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</si>
  <si>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</si>
  <si>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</si>
  <si>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</si>
  <si>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</si>
  <si>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</si>
  <si>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</si>
  <si>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</si>
  <si>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</si>
  <si>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</si>
  <si>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</si>
  <si>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</si>
  <si>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</si>
  <si>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</si>
  <si>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</si>
  <si>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</si>
  <si>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</si>
  <si>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</si>
  <si>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</si>
  <si>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</si>
  <si>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</si>
  <si>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</si>
  <si>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</si>
  <si>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</si>
  <si>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</si>
  <si>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</si>
  <si>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</si>
  <si>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</si>
  <si>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</si>
  <si>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</si>
  <si>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</si>
  <si>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</si>
  <si>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</si>
  <si>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</si>
  <si>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</si>
  <si>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</si>
  <si>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</si>
  <si>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</si>
  <si>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</si>
  <si>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</si>
  <si>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</si>
  <si>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</si>
  <si>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</si>
  <si>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</si>
  <si>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</si>
  <si>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</si>
  <si>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</si>
  <si>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</si>
  <si>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</si>
  <si>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</si>
  <si>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</si>
  <si>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</si>
  <si>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</si>
  <si>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</si>
  <si>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</si>
  <si>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</si>
  <si>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</si>
  <si>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</si>
  <si>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</si>
  <si>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</si>
  <si>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</si>
  <si>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</si>
  <si>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</si>
  <si>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</si>
  <si>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</si>
  <si>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</si>
  <si>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</si>
  <si>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</si>
  <si>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</si>
  <si>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</si>
  <si>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</si>
  <si>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</si>
  <si>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</si>
  <si>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</si>
  <si>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</si>
  <si>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</si>
  <si>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</si>
  <si>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</si>
  <si>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</si>
  <si>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</si>
  <si>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</si>
  <si>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</si>
  <si>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</si>
  <si>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</si>
  <si>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</si>
  <si>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</si>
  <si>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</si>
  <si>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</si>
  <si>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</si>
  <si>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</si>
  <si>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</si>
  <si>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</si>
  <si>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</si>
  <si>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</si>
  <si>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</si>
  <si>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</si>
  <si>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</si>
  <si>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</si>
  <si>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</si>
  <si>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</si>
  <si>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</si>
  <si>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</si>
  <si>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</si>
  <si>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</si>
  <si>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</si>
  <si>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</si>
  <si>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</si>
  <si>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</si>
  <si>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</si>
  <si>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</si>
  <si>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</si>
  <si>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</si>
  <si>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</si>
  <si>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</si>
  <si>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</si>
  <si>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</si>
  <si>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</si>
  <si>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</si>
  <si>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</si>
  <si>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</si>
  <si>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</si>
  <si>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</si>
  <si>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</si>
  <si>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</si>
  <si>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</si>
  <si>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</si>
  <si>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</si>
  <si>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</si>
  <si>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</si>
  <si>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</si>
  <si>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</si>
  <si>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</si>
  <si>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</si>
  <si>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</si>
  <si>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</si>
  <si>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</si>
  <si>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</si>
  <si>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</si>
  <si>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</si>
  <si>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</si>
  <si>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</si>
  <si>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</si>
  <si>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</si>
  <si>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</si>
  <si>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</si>
  <si>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</si>
  <si>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</si>
  <si>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</si>
  <si>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</si>
  <si>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</si>
  <si>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</si>
  <si>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</si>
  <si>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</si>
  <si>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</si>
  <si>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</si>
  <si>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</si>
  <si>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</si>
  <si>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</si>
  <si>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</si>
  <si>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</si>
  <si>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</si>
  <si>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</si>
  <si>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</si>
  <si>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</si>
  <si>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</si>
  <si>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</si>
  <si>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</si>
  <si>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</si>
  <si>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</si>
  <si>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</si>
  <si>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</si>
  <si>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</si>
  <si>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</si>
  <si>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</si>
  <si>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</si>
  <si>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</si>
  <si>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</si>
  <si>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</si>
  <si>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</si>
  <si>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</si>
  <si>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</si>
  <si>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</si>
  <si>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</si>
  <si>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</si>
  <si>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</si>
  <si>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</si>
  <si>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</si>
  <si>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</si>
  <si>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</si>
  <si>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</si>
  <si>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</si>
  <si>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</si>
  <si>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</si>
  <si>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</si>
  <si>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</si>
  <si>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</si>
  <si>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</si>
  <si>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</si>
  <si>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</si>
  <si>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</si>
  <si>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</si>
  <si>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</si>
  <si>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</si>
  <si>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</si>
  <si>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</si>
  <si>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</si>
  <si>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</si>
  <si>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</si>
  <si>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</si>
  <si>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</si>
  <si>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</si>
  <si>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</si>
  <si>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</si>
  <si>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</si>
  <si>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</si>
  <si>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</si>
  <si>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</si>
  <si>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</si>
  <si>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</si>
  <si>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</si>
  <si>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</si>
  <si>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</si>
  <si>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</si>
  <si>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</si>
  <si>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</si>
  <si>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</si>
  <si>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</si>
  <si>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</si>
  <si>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</si>
  <si>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</si>
  <si>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</si>
  <si>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</si>
  <si>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</si>
  <si>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</si>
  <si>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</si>
  <si>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</si>
  <si>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</si>
  <si>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</si>
  <si>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</si>
  <si>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</si>
  <si>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</si>
  <si>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</si>
  <si>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</si>
  <si>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</si>
  <si>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</si>
  <si>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</si>
  <si>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</si>
  <si>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</si>
  <si>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</si>
  <si>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</si>
  <si>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</si>
  <si>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</si>
  <si>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</si>
  <si>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</si>
  <si>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</si>
  <si>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</si>
  <si>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</si>
  <si>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</si>
  <si>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</si>
  <si>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</si>
  <si>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</si>
  <si>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</si>
  <si>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</si>
  <si>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</si>
  <si>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</si>
  <si>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</si>
  <si>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</si>
  <si>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</si>
  <si>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</si>
  <si>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</si>
  <si>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</si>
  <si>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</si>
  <si>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</si>
  <si>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</si>
  <si>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</si>
  <si>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</si>
  <si>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</si>
  <si>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</si>
  <si>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</si>
  <si>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</si>
  <si>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</si>
  <si>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</si>
  <si>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</si>
  <si>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</si>
  <si>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</si>
  <si>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</si>
  <si>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</si>
  <si>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</si>
  <si>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</si>
  <si>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</si>
  <si>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</si>
  <si>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</si>
  <si>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</si>
  <si>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</si>
  <si>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</si>
  <si>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</si>
  <si>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</si>
  <si>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</si>
  <si>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</si>
  <si>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</si>
  <si>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</si>
  <si>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</si>
  <si>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</si>
  <si>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</si>
  <si>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</si>
  <si>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</si>
  <si>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</si>
  <si>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</si>
  <si>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</si>
  <si>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</si>
  <si>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</si>
  <si>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</si>
  <si>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</si>
  <si>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</si>
  <si>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</si>
  <si>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</si>
  <si>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</si>
  <si>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</si>
  <si>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</si>
  <si>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</si>
  <si>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</si>
  <si>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</si>
  <si>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</si>
  <si>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</si>
  <si>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</si>
  <si>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</si>
  <si>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</si>
  <si>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</si>
  <si>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</si>
  <si>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</si>
  <si>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</si>
  <si>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</si>
  <si>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</si>
  <si>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</si>
  <si>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</si>
  <si>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</si>
  <si>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</si>
  <si>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</si>
  <si>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</si>
  <si>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</si>
  <si>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</si>
  <si>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</si>
  <si>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</si>
  <si>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</si>
  <si>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</si>
  <si>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</si>
  <si>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</si>
  <si>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</si>
  <si>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</si>
  <si>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</si>
  <si>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</si>
  <si>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</si>
  <si>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</si>
  <si>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</si>
  <si>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</si>
  <si>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</si>
  <si>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</si>
  <si>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</si>
  <si>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</si>
  <si>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</si>
  <si>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</si>
  <si>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</si>
  <si>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</si>
  <si>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</si>
  <si>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</si>
  <si>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</si>
  <si>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</si>
  <si>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</si>
  <si>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</si>
  <si>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</si>
  <si>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</si>
  <si>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</si>
  <si>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</si>
  <si>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</si>
  <si>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</si>
  <si>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</si>
  <si>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</si>
  <si>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</si>
  <si>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</si>
  <si>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</si>
  <si>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</si>
  <si>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</si>
  <si>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</si>
  <si>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</si>
  <si>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</si>
  <si>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</si>
  <si>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</si>
  <si>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</si>
  <si>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</si>
  <si>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</si>
  <si>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</si>
  <si>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</si>
  <si>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</si>
  <si>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</si>
  <si>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</si>
  <si>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</si>
  <si>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</si>
  <si>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</si>
  <si>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</si>
  <si>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</si>
  <si>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</si>
  <si>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</si>
  <si>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</si>
  <si>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</si>
  <si>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</si>
  <si>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</si>
  <si>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</si>
  <si>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</si>
  <si>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</si>
  <si>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</si>
  <si>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</si>
  <si>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</si>
  <si>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</si>
  <si>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</si>
  <si>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</si>
  <si>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</si>
  <si>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</si>
  <si>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</si>
  <si>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</si>
  <si>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</si>
  <si>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</si>
  <si>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</si>
  <si>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</si>
  <si>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</si>
  <si>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</si>
  <si>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</si>
  <si>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</si>
  <si>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</si>
  <si>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</si>
  <si>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</si>
  <si>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</si>
  <si>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</si>
  <si>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</si>
  <si>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</si>
  <si>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</si>
  <si>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</si>
  <si>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</si>
  <si>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</si>
  <si>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</si>
  <si>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</si>
  <si>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</si>
  <si>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</si>
  <si>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</si>
  <si>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</si>
  <si>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</si>
  <si>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</si>
  <si>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</si>
  <si>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</si>
  <si>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</si>
  <si>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</si>
  <si>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</si>
  <si>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</si>
  <si>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</si>
  <si>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</si>
  <si>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</si>
  <si>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</si>
  <si>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</si>
  <si>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</si>
  <si>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</si>
  <si>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</si>
  <si>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</si>
  <si>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</si>
  <si>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</si>
  <si>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</si>
  <si>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</si>
  <si>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</si>
  <si>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</si>
  <si>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</si>
  <si>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</si>
  <si>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</si>
  <si>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</si>
  <si>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</si>
  <si>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</si>
  <si>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</si>
  <si>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</si>
  <si>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</si>
  <si>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</si>
  <si>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</si>
  <si>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</si>
  <si>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</si>
  <si>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</si>
  <si>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</si>
  <si>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</si>
  <si>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</si>
  <si>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</si>
  <si>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</si>
  <si>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</si>
  <si>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</si>
  <si>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</si>
  <si>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</si>
  <si>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</si>
  <si>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</si>
  <si>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</si>
  <si>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</si>
  <si>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</si>
  <si>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</si>
  <si>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</si>
  <si>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</si>
  <si>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</si>
  <si>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</si>
  <si>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</si>
  <si>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</si>
  <si>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</si>
  <si>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</si>
  <si>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</si>
  <si>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</si>
  <si>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</si>
  <si>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</si>
  <si>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</si>
  <si>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</si>
  <si>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</si>
  <si>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</si>
  <si>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</si>
  <si>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</si>
  <si>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</si>
  <si>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</si>
  <si>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</si>
  <si>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</si>
  <si>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</si>
  <si>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</si>
  <si>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</si>
  <si>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</si>
  <si>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</si>
  <si>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</si>
  <si>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</si>
  <si>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</si>
  <si>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</si>
  <si>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</si>
  <si>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</si>
  <si>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</si>
  <si>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</si>
  <si>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</si>
  <si>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</si>
  <si>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</si>
  <si>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</si>
  <si>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</si>
  <si>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</si>
  <si>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</si>
  <si>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</si>
  <si>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</si>
  <si>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</si>
  <si>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</si>
  <si>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</si>
  <si>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</si>
  <si>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</si>
  <si>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</si>
  <si>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</si>
  <si>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</si>
  <si>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</si>
  <si>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</si>
  <si>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</si>
  <si>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</si>
  <si>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</si>
  <si>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</si>
  <si>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</si>
  <si>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</si>
  <si>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</si>
  <si>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</si>
  <si>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</si>
  <si>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</si>
  <si>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</si>
  <si>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</si>
  <si>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</si>
  <si>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</si>
  <si>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</si>
  <si>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</si>
  <si>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</si>
  <si>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</si>
  <si>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</si>
  <si>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</si>
  <si>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</si>
  <si>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</si>
  <si>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</si>
  <si>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</si>
  <si>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</si>
  <si>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</si>
  <si>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</si>
  <si>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</si>
  <si>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</si>
  <si>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</si>
  <si>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</si>
  <si>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</si>
  <si>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</si>
  <si>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</si>
  <si>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</si>
  <si>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</si>
  <si>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</si>
  <si>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</si>
  <si>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</si>
  <si>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</si>
  <si>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</si>
  <si>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</si>
  <si>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</si>
  <si>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</si>
  <si>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</si>
  <si>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</si>
  <si>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</si>
  <si>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</si>
  <si>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</si>
  <si>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</si>
  <si>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</si>
  <si>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</si>
  <si>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</si>
  <si>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</si>
  <si>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</si>
  <si>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</si>
  <si>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</si>
  <si>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</si>
  <si>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</si>
  <si>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</si>
  <si>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</si>
  <si>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</si>
  <si>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</si>
  <si>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</si>
  <si>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</si>
  <si>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</si>
  <si>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</si>
  <si>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</si>
  <si>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</si>
  <si>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</si>
  <si>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</si>
  <si>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</si>
  <si>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</si>
  <si>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</si>
  <si>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</si>
  <si>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</si>
  <si>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</si>
  <si>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</si>
  <si>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</si>
  <si>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</si>
  <si>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</si>
  <si>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</si>
  <si>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</si>
  <si>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</si>
  <si>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</si>
  <si>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</si>
  <si>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</si>
  <si>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</si>
  <si>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</si>
  <si>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</si>
  <si>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</si>
  <si>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</si>
  <si>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</si>
  <si>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</si>
  <si>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</si>
  <si>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</si>
  <si>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</si>
  <si>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</si>
  <si>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</si>
  <si>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</si>
  <si>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</si>
  <si>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</si>
  <si>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</si>
  <si>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</si>
  <si>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</si>
  <si>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</si>
  <si>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</si>
  <si>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</si>
  <si>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</si>
  <si>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</si>
  <si>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</si>
  <si>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</si>
  <si>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</si>
  <si>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</si>
  <si>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</si>
  <si>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</si>
  <si>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</si>
  <si>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</si>
  <si>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</si>
  <si>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</si>
  <si>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</si>
  <si>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</si>
  <si>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</si>
  <si>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</si>
  <si>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</si>
  <si>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</si>
  <si>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</si>
  <si>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</si>
  <si>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</si>
  <si>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</si>
  <si>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</si>
  <si>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</si>
  <si>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</si>
  <si>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</si>
  <si>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</si>
  <si>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</si>
  <si>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</si>
  <si>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</si>
  <si>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</si>
  <si>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</si>
  <si>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</si>
  <si>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</si>
  <si>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</si>
  <si>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</si>
  <si>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</si>
  <si>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</si>
  <si>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</si>
  <si>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</si>
  <si>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</si>
  <si>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</si>
  <si>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</si>
  <si>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</si>
  <si>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</si>
  <si>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</si>
  <si>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</si>
  <si>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</si>
  <si>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</si>
  <si>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</si>
  <si>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</si>
  <si>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</si>
  <si>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</si>
  <si>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</si>
  <si>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</si>
  <si>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</si>
  <si>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</si>
  <si>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</si>
  <si>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</si>
  <si>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</si>
  <si>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</si>
  <si>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</si>
  <si>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</si>
  <si>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</si>
  <si>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</si>
  <si>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</si>
  <si>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</si>
  <si>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</si>
  <si>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</si>
  <si>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</si>
  <si>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</si>
  <si>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</si>
  <si>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</si>
  <si>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</si>
  <si>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</si>
  <si>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</si>
  <si>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</si>
  <si>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</si>
  <si>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</si>
  <si>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</si>
  <si>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</si>
  <si>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</si>
  <si>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</si>
  <si>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</si>
  <si>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</si>
  <si>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</si>
  <si>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</si>
  <si>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</si>
  <si>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</si>
  <si>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</si>
  <si>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</si>
  <si>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</si>
  <si>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</si>
  <si>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</si>
  <si>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</si>
  <si>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</si>
  <si>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</si>
  <si>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</si>
  <si>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</si>
  <si>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</si>
  <si>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</si>
  <si>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</si>
  <si>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</si>
  <si>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</si>
  <si>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</si>
  <si>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</si>
  <si>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</si>
  <si>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</si>
  <si>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</si>
  <si>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</si>
  <si>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</si>
  <si>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</si>
  <si>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</si>
  <si>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</si>
  <si>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</si>
  <si>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</si>
  <si>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</si>
  <si>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</si>
  <si>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</si>
  <si>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</si>
  <si>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</si>
  <si>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</si>
  <si>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</si>
  <si>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</si>
  <si>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</si>
  <si>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</si>
  <si>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</si>
  <si>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</si>
  <si>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</si>
  <si>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</si>
  <si>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</si>
  <si>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</si>
  <si>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</si>
  <si>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</si>
  <si>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</si>
  <si>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</si>
  <si>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</si>
  <si>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</si>
  <si>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</si>
  <si>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</si>
  <si>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</si>
  <si>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</si>
  <si>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</si>
  <si>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</si>
  <si>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</si>
  <si>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</si>
  <si>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</si>
  <si>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</si>
  <si>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</si>
  <si>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</si>
  <si>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</si>
  <si>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</si>
  <si>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</si>
  <si>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</si>
  <si>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</si>
  <si>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</si>
  <si>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</si>
  <si>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</si>
  <si>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</si>
  <si>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</si>
  <si>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</si>
  <si>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</si>
  <si>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</si>
  <si>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</si>
  <si>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</si>
  <si>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</si>
  <si>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</si>
  <si>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</si>
  <si>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</si>
  <si>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</si>
  <si>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</si>
  <si>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</si>
  <si>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</si>
  <si>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</si>
  <si>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</si>
  <si>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</si>
  <si>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</si>
  <si>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</si>
  <si>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</si>
  <si>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</si>
  <si>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</si>
  <si>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</si>
  <si>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</si>
  <si>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</si>
  <si>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</si>
  <si>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</si>
  <si>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</si>
  <si>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</si>
  <si>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</si>
  <si>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</si>
  <si>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</si>
  <si>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</si>
  <si>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</si>
  <si>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</si>
  <si>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</si>
  <si>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</si>
  <si>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</si>
  <si>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</si>
  <si>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</si>
  <si>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</si>
  <si>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</si>
  <si>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</si>
  <si>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</si>
  <si>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</si>
  <si>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</si>
  <si>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</si>
  <si>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</si>
  <si>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</si>
  <si>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</si>
  <si>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</si>
  <si>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</si>
  <si>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</si>
  <si>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</si>
  <si>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</si>
  <si>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</si>
  <si>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</si>
  <si>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</si>
  <si>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</si>
  <si>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</si>
  <si>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</si>
  <si>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</si>
  <si>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</si>
  <si>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</si>
  <si>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</si>
  <si>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</si>
  <si>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</si>
  <si>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</si>
  <si>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</si>
  <si>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</si>
  <si>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</si>
  <si>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</si>
  <si>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</si>
  <si>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</si>
  <si>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</si>
  <si>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</si>
  <si>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</si>
  <si>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</si>
  <si>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</si>
  <si>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</si>
  <si>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</si>
  <si>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</si>
  <si>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</si>
  <si>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</si>
  <si>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</si>
  <si>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</si>
  <si>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</si>
  <si>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</si>
  <si>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</si>
  <si>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</si>
  <si>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</si>
  <si>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</si>
  <si>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</si>
  <si>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</si>
  <si>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</si>
  <si>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</si>
  <si>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</si>
  <si>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</si>
  <si>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</si>
  <si>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</si>
  <si>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</si>
  <si>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</si>
  <si>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</si>
  <si>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</si>
  <si>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</si>
  <si>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</si>
  <si>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</si>
  <si>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</si>
  <si>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</si>
  <si>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</si>
  <si>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</si>
  <si>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</si>
  <si>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</si>
  <si>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</si>
  <si>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</si>
  <si>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</si>
  <si>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</si>
  <si>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</si>
  <si>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</si>
  <si>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</si>
  <si>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</si>
  <si>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</si>
  <si>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</si>
  <si>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</si>
  <si>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</si>
  <si>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</si>
  <si>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</si>
  <si>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</si>
  <si>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</si>
  <si>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</si>
  <si>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</si>
  <si>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</si>
  <si>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</si>
  <si>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</si>
  <si>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</si>
  <si>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</si>
  <si>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</si>
  <si>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</si>
  <si>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</si>
  <si>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</si>
  <si>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</si>
  <si>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</si>
  <si>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</si>
  <si>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</si>
  <si>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</si>
  <si>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</si>
  <si>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</si>
  <si>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</si>
  <si>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</si>
  <si>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</si>
  <si>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</si>
  <si>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</si>
  <si>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</si>
  <si>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</si>
  <si>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</si>
  <si>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</si>
  <si>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</si>
  <si>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</si>
  <si>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</si>
  <si>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</si>
  <si>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</si>
  <si>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</si>
  <si>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</si>
  <si>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</si>
  <si>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</si>
  <si>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</si>
  <si>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</si>
  <si>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</si>
  <si>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</si>
  <si>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</si>
  <si>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</si>
  <si>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</si>
  <si>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</si>
  <si>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</si>
  <si>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</si>
  <si>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</si>
  <si>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</si>
  <si>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</si>
  <si>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</si>
  <si>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</si>
  <si>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</si>
  <si>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</si>
  <si>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</si>
  <si>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</si>
  <si>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</si>
  <si>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</si>
  <si>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</si>
  <si>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</si>
  <si>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</si>
  <si>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</si>
  <si>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</si>
  <si>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</si>
  <si>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</si>
  <si>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</si>
  <si>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</si>
  <si>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</si>
  <si>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</si>
  <si>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</si>
  <si>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</si>
  <si>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</si>
  <si>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</si>
  <si>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</si>
  <si>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</si>
  <si>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</si>
  <si>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</si>
  <si>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</si>
  <si>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</si>
  <si>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</si>
  <si>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</si>
  <si>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</si>
  <si>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</si>
  <si>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</si>
  <si>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</si>
  <si>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</si>
  <si>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</si>
  <si>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</si>
  <si>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</si>
  <si>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</si>
  <si>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</si>
  <si>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</si>
  <si>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</si>
  <si>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</si>
  <si>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</si>
  <si>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</si>
  <si>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</si>
  <si>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</si>
  <si>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</si>
  <si>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</si>
  <si>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</si>
  <si>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</si>
  <si>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</si>
  <si>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</si>
  <si>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</si>
  <si>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</si>
  <si>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</si>
  <si>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</si>
  <si>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</si>
  <si>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</si>
  <si>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</si>
  <si>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</si>
  <si>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</si>
  <si>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</si>
  <si>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</si>
  <si>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</si>
  <si>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</si>
  <si>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</si>
  <si>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</si>
  <si>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</si>
  <si>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</si>
  <si>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</si>
  <si>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</si>
  <si>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</si>
  <si>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</si>
  <si>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</si>
  <si>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</si>
  <si>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</si>
  <si>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</si>
  <si>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</si>
  <si>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</si>
  <si>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</si>
  <si>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</si>
  <si>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</si>
  <si>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</si>
  <si>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</si>
  <si>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</si>
  <si>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</si>
  <si>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</si>
  <si>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</si>
  <si>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</si>
  <si>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</si>
  <si>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</si>
  <si>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</si>
  <si>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</si>
  <si>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</si>
  <si>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</si>
  <si>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</si>
  <si>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</si>
  <si>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</si>
  <si>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</si>
  <si>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</si>
  <si>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</si>
  <si>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</si>
  <si>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</si>
  <si>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</si>
  <si>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</si>
  <si>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</si>
  <si>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</si>
  <si>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</si>
  <si>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</si>
  <si>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</si>
  <si>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</si>
  <si>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</si>
  <si>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</si>
  <si>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</si>
  <si>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</si>
  <si>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</si>
  <si>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</si>
  <si>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</si>
  <si>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</si>
  <si>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</si>
  <si>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</si>
  <si>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</si>
  <si>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</si>
  <si>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</si>
  <si>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</si>
  <si>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</si>
  <si>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</si>
  <si>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</si>
  <si>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</si>
  <si>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</si>
  <si>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</si>
  <si>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</si>
  <si>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</si>
  <si>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</si>
  <si>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</si>
  <si>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</si>
  <si>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</si>
  <si>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</si>
  <si>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</si>
  <si>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</si>
  <si>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</si>
  <si>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</si>
  <si>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</si>
  <si>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</si>
  <si>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</si>
  <si>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</si>
  <si>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</si>
  <si>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</si>
  <si>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</si>
  <si>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</si>
  <si>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</si>
  <si>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</si>
  <si>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</si>
  <si>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</si>
  <si>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</si>
  <si>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</si>
  <si>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</si>
  <si>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</si>
  <si>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</si>
  <si>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</si>
  <si>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</si>
  <si>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</si>
  <si>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</si>
  <si>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</si>
  <si>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</si>
  <si>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</si>
  <si>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</si>
  <si>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</si>
  <si>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</si>
  <si>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</si>
  <si>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</si>
  <si>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</si>
  <si>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</si>
  <si>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</si>
  <si>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</si>
  <si>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</si>
  <si>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</si>
  <si>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</si>
  <si>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</si>
  <si>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</si>
  <si>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</si>
  <si>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</si>
  <si>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</si>
  <si>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</si>
  <si>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</si>
  <si>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</si>
  <si>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</si>
  <si>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</si>
  <si>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</si>
  <si>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</si>
  <si>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</si>
  <si>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</si>
  <si>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</si>
  <si>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</si>
  <si>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</si>
  <si>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</si>
  <si>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</si>
  <si>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</si>
  <si>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</si>
  <si>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</si>
  <si>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</si>
  <si>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</si>
  <si>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</si>
  <si>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</si>
  <si>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</si>
  <si>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</si>
  <si>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</si>
  <si>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</si>
  <si>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</si>
  <si>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</si>
  <si>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</si>
  <si>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</si>
  <si>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</si>
  <si>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</si>
  <si>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</si>
  <si>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</si>
  <si>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</si>
  <si>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</si>
  <si>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</si>
  <si>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</si>
  <si>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</si>
  <si>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</si>
  <si>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</si>
  <si>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</si>
  <si>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</si>
  <si>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</si>
  <si>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</si>
  <si>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</si>
  <si>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</si>
  <si>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</si>
  <si>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</si>
  <si>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</si>
  <si>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</si>
  <si>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</si>
  <si>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</si>
  <si>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</si>
  <si>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</si>
  <si>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</si>
  <si>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</si>
  <si>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</si>
  <si>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</si>
  <si>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</si>
  <si>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</si>
  <si>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</si>
  <si>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</si>
  <si>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</si>
  <si>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</si>
  <si>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</si>
  <si>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</si>
  <si>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</si>
  <si>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</si>
  <si>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</si>
  <si>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</si>
  <si>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</si>
  <si>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</si>
  <si>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</si>
  <si>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</si>
  <si>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</si>
  <si>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</si>
  <si>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</si>
  <si>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</si>
  <si>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</si>
  <si>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</si>
  <si>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</si>
  <si>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</si>
  <si>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</si>
  <si>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</si>
  <si>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</si>
  <si>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</si>
  <si>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</si>
  <si>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</si>
  <si>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</si>
  <si>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</si>
  <si>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</si>
  <si>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</si>
  <si>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</si>
  <si>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</si>
  <si>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</si>
  <si>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</si>
  <si>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</si>
  <si>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</si>
  <si>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</si>
  <si>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</si>
  <si>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</si>
  <si>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</si>
  <si>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</si>
  <si>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</si>
  <si>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</si>
  <si>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</si>
  <si>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</si>
  <si>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</si>
  <si>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</si>
  <si>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</si>
  <si>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</si>
  <si>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</si>
  <si>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</si>
  <si>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</si>
  <si>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</si>
  <si>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</si>
  <si>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</si>
  <si>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</si>
  <si>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</si>
  <si>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</si>
  <si>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</si>
  <si>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</si>
  <si>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</si>
  <si>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</si>
  <si>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</si>
  <si>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</si>
  <si>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</si>
  <si>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</si>
  <si>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</si>
  <si>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</si>
  <si>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</si>
  <si>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</si>
  <si>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</si>
  <si>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</si>
  <si>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</si>
  <si>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</si>
  <si>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</si>
  <si>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</si>
  <si>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</si>
  <si>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</si>
  <si>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</si>
  <si>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</si>
  <si>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</si>
  <si>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</si>
  <si>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</si>
  <si>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</si>
  <si>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</si>
  <si>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</si>
  <si>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</si>
  <si>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</si>
  <si>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</si>
  <si>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</si>
  <si>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</si>
  <si>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</si>
  <si>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</si>
  <si>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</si>
  <si>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</si>
  <si>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</si>
  <si>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</si>
  <si>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</si>
  <si>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</si>
  <si>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</si>
  <si>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</si>
  <si>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</si>
  <si>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</si>
  <si>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</si>
  <si>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</si>
  <si>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</si>
  <si>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</si>
  <si>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</si>
  <si>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</si>
  <si>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</si>
  <si>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</si>
  <si>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</si>
  <si>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</si>
  <si>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</si>
  <si>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</si>
  <si>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</si>
  <si>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</si>
  <si>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</si>
  <si>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</si>
  <si>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</si>
  <si>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</si>
  <si>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</si>
  <si>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</si>
  <si>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</si>
  <si>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</si>
  <si>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</si>
  <si>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</si>
  <si>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</si>
  <si>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</si>
  <si>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</si>
  <si>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</si>
  <si>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</si>
  <si>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</si>
  <si>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</si>
  <si>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</si>
  <si>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</si>
  <si>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</si>
  <si>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</si>
  <si>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</si>
  <si>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</si>
  <si>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</si>
  <si>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</si>
  <si>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</si>
  <si>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</si>
  <si>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</si>
  <si>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</si>
  <si>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</si>
  <si>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</si>
  <si>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</si>
  <si>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</si>
  <si>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</si>
  <si>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</si>
  <si>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</si>
  <si>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</si>
  <si>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</si>
  <si>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</si>
  <si>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</si>
  <si>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</si>
  <si>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</si>
  <si>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</si>
  <si>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</si>
  <si>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</si>
  <si>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</si>
  <si>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</si>
  <si>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</si>
  <si>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</si>
  <si>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</si>
  <si>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</si>
  <si>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</si>
  <si>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</si>
  <si>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</si>
  <si>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</si>
  <si>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</si>
  <si>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</si>
  <si>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</si>
  <si>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</si>
  <si>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</si>
  <si>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</si>
  <si>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</si>
  <si>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</si>
  <si>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</si>
  <si>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</si>
  <si>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</si>
  <si>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</si>
  <si>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</si>
  <si>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</si>
  <si>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</si>
  <si>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</si>
  <si>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</si>
  <si>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</si>
  <si>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</si>
  <si>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</si>
  <si>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</si>
  <si>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</si>
  <si>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</si>
  <si>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</si>
  <si>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</si>
  <si>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</si>
  <si>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</si>
  <si>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</si>
  <si>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</si>
  <si>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</si>
  <si>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</si>
  <si>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</si>
  <si>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</si>
  <si>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</si>
  <si>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</si>
  <si>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</si>
  <si>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</si>
  <si>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</si>
  <si>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</si>
  <si>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</si>
  <si>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</si>
  <si>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</si>
  <si>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</si>
  <si>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</si>
  <si>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</si>
  <si>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</si>
  <si>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</si>
  <si>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</si>
  <si>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</si>
  <si>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</si>
  <si>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</si>
  <si>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</si>
  <si>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</si>
  <si>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</si>
  <si>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</si>
  <si>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</si>
  <si>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</si>
  <si>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</si>
  <si>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</si>
  <si>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</si>
  <si>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</si>
  <si>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</si>
  <si>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</si>
  <si>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</si>
  <si>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</si>
  <si>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</si>
  <si>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</si>
  <si>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</si>
  <si>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</si>
  <si>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</si>
  <si>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</si>
  <si>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</si>
  <si>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</si>
  <si>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</si>
  <si>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</si>
  <si>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</si>
  <si>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</si>
  <si>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</si>
  <si>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</si>
  <si>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</si>
  <si>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</si>
  <si>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</si>
  <si>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</si>
  <si>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</si>
  <si>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</si>
  <si>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</si>
  <si>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</si>
  <si>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</si>
  <si>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</si>
  <si>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</si>
  <si>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</si>
  <si>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</si>
  <si>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</si>
  <si>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</si>
  <si>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</si>
  <si>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</si>
  <si>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</si>
  <si>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</si>
  <si>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</si>
  <si>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</si>
  <si>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</si>
  <si>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</si>
  <si>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</si>
  <si>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</si>
  <si>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</si>
  <si>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</si>
  <si>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</si>
  <si>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</si>
  <si>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</si>
  <si>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</si>
  <si>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</si>
  <si>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</si>
  <si>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</si>
  <si>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</si>
  <si>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</si>
  <si>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</si>
  <si>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</si>
  <si>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</si>
  <si>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</si>
  <si>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</si>
  <si>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</si>
  <si>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</si>
  <si>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</si>
  <si>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</si>
  <si>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</si>
  <si>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</si>
  <si>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</si>
  <si>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</si>
  <si>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</si>
  <si>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</si>
  <si>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</si>
  <si>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</si>
  <si>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</si>
  <si>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</si>
  <si>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</si>
  <si>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</si>
  <si>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</si>
  <si>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</si>
  <si>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</si>
  <si>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</si>
  <si>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</si>
  <si>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</si>
  <si>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</si>
  <si>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</si>
  <si>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</si>
  <si>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</si>
  <si>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</si>
  <si>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</si>
  <si>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</si>
  <si>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</si>
  <si>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</si>
  <si>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</si>
  <si>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</si>
  <si>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</si>
  <si>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</si>
  <si>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</si>
  <si>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</si>
  <si>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</si>
  <si>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</si>
  <si>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</si>
  <si>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</si>
  <si>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</si>
  <si>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</si>
  <si>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</si>
  <si>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</si>
  <si>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</si>
  <si>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</si>
  <si>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</si>
  <si>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</si>
  <si>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</si>
  <si>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</si>
  <si>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</si>
  <si>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</si>
  <si>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</si>
  <si>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</si>
  <si>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</si>
  <si>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</si>
  <si>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</si>
  <si>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</si>
  <si>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</si>
  <si>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</si>
  <si>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</si>
  <si>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</si>
  <si>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</si>
  <si>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</si>
  <si>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</si>
  <si>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</si>
  <si>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</si>
  <si>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</si>
  <si>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</si>
  <si>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</si>
  <si>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</si>
  <si>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</si>
  <si>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</si>
  <si>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</si>
  <si>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</si>
  <si>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</si>
  <si>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</si>
  <si>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</si>
  <si>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</si>
  <si>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</si>
  <si>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</si>
  <si>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</si>
  <si>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</si>
  <si>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</si>
  <si>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</si>
  <si>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</si>
  <si>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</si>
  <si>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</si>
  <si>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</si>
  <si>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</si>
  <si>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</si>
  <si>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</si>
  <si>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</si>
  <si>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</si>
  <si>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</si>
  <si>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</si>
  <si>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</si>
  <si>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</si>
  <si>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</si>
  <si>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</si>
  <si>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</si>
  <si>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</si>
  <si>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</si>
  <si>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</si>
  <si>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</si>
  <si>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</si>
  <si>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</si>
  <si>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</si>
  <si>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</si>
  <si>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</si>
  <si>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</si>
  <si>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</si>
  <si>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</si>
  <si>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</si>
  <si>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</si>
  <si>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</si>
  <si>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</si>
  <si>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</si>
  <si>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</si>
  <si>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</si>
  <si>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</si>
  <si>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</si>
  <si>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</si>
  <si>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</si>
  <si>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</si>
  <si>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</si>
  <si>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</si>
  <si>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</si>
  <si>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</si>
  <si>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</si>
  <si>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</si>
  <si>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</si>
  <si>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</si>
  <si>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</si>
  <si>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</si>
  <si>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</si>
  <si>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</si>
  <si>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</si>
  <si>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</si>
  <si>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</si>
  <si>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</si>
  <si>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</si>
  <si>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</si>
  <si>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</si>
  <si>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</si>
  <si>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</si>
  <si>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</si>
  <si>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</si>
  <si>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</si>
  <si>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</si>
  <si>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</si>
  <si>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</si>
  <si>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</si>
  <si>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</si>
  <si>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</si>
  <si>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</si>
  <si>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</si>
  <si>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</si>
  <si>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</si>
  <si>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</si>
  <si>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</si>
  <si>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</si>
  <si>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</si>
  <si>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</si>
  <si>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</si>
  <si>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</si>
  <si>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</si>
  <si>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</si>
  <si>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</si>
  <si>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</si>
  <si>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</si>
  <si>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</si>
  <si>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</si>
  <si>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</si>
  <si>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</si>
  <si>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</si>
  <si>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</si>
  <si>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</si>
  <si>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</si>
  <si>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</si>
  <si>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</si>
  <si>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</si>
  <si>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</si>
  <si>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</si>
  <si>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</si>
  <si>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</si>
  <si>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</si>
  <si>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</si>
  <si>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</si>
  <si>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</si>
  <si>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</si>
  <si>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</si>
  <si>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</si>
  <si>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</si>
  <si>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</si>
  <si>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</si>
  <si>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</si>
  <si>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</si>
  <si>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</si>
  <si>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</si>
  <si>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</si>
  <si>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</si>
  <si>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</si>
  <si>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</si>
  <si>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</si>
  <si>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</si>
  <si>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</si>
  <si>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</si>
  <si>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</si>
  <si>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</si>
  <si>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</si>
  <si>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</si>
  <si>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</si>
  <si>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</si>
  <si>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</si>
  <si>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</si>
  <si>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</si>
  <si>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</si>
  <si>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</si>
  <si>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</si>
  <si>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</si>
  <si>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</si>
  <si>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</si>
  <si>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</si>
  <si>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</si>
  <si>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</si>
  <si>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</si>
  <si>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</si>
  <si>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</si>
  <si>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</si>
  <si>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</si>
  <si>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</si>
  <si>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</si>
  <si>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</si>
  <si>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</si>
  <si>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</si>
  <si>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</si>
  <si>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</si>
  <si>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</si>
  <si>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</si>
  <si>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</si>
  <si>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</si>
  <si>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</si>
  <si>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</si>
  <si>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</si>
  <si>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</si>
  <si>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</si>
  <si>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</si>
  <si>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</si>
  <si>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</si>
  <si>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</si>
  <si>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</si>
  <si>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</si>
  <si>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</si>
  <si>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</si>
  <si>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</si>
  <si>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</si>
  <si>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</si>
  <si>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</si>
  <si>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</si>
  <si>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</si>
  <si>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</si>
  <si>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</si>
  <si>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</si>
  <si>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</si>
  <si>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</si>
  <si>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</si>
  <si>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</si>
  <si>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</si>
  <si>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</si>
  <si>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</si>
  <si>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</si>
  <si>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</si>
  <si>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</si>
  <si>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</si>
  <si>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</si>
  <si>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</si>
  <si>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</si>
  <si>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</si>
  <si>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</si>
  <si>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</si>
  <si>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</si>
  <si>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</si>
  <si>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</si>
  <si>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</si>
  <si>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</si>
  <si>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</si>
  <si>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</si>
  <si>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</si>
  <si>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</si>
  <si>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</si>
  <si>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</si>
  <si>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</si>
  <si>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</si>
  <si>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</si>
  <si>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</si>
  <si>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</si>
  <si>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</si>
  <si>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</si>
  <si>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</si>
  <si>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</si>
  <si>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</si>
  <si>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</si>
  <si>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</si>
  <si>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</si>
  <si>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</si>
  <si>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</si>
  <si>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</si>
  <si>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</si>
  <si>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</si>
  <si>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</si>
  <si>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</si>
  <si>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</si>
  <si>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</si>
  <si>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</si>
  <si>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</si>
  <si>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</si>
  <si>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</si>
  <si>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</si>
  <si>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</si>
  <si>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</si>
  <si>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</si>
  <si>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</si>
  <si>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</si>
  <si>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</si>
  <si>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</si>
  <si>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</si>
  <si>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</si>
  <si>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</si>
  <si>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</si>
  <si>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</si>
  <si>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</si>
  <si>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</si>
  <si>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</si>
  <si>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</si>
  <si>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</si>
  <si>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</si>
  <si>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</si>
  <si>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</si>
  <si>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</si>
  <si>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</si>
  <si>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</si>
  <si>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</si>
  <si>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</si>
  <si>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</si>
  <si>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</si>
  <si>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</si>
  <si>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</si>
  <si>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</si>
  <si>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</si>
  <si>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</si>
  <si>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</si>
  <si>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</si>
  <si>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</si>
  <si>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</si>
  <si>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</si>
  <si>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</si>
  <si>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</si>
  <si>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</si>
  <si>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</si>
  <si>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</si>
  <si>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</si>
  <si>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</si>
  <si>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</si>
  <si>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</si>
  <si>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</si>
  <si>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</si>
  <si>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</si>
  <si>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</si>
  <si>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</si>
  <si>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</si>
  <si>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</si>
  <si>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</si>
  <si>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</si>
  <si>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</si>
  <si>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</si>
  <si>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</si>
  <si>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</si>
  <si>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</si>
  <si>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</si>
  <si>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</si>
  <si>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</si>
  <si>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</si>
  <si>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</si>
  <si>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</si>
  <si>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</si>
  <si>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</si>
  <si>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</si>
  <si>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</si>
  <si>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</si>
  <si>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</si>
  <si>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</si>
  <si>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</si>
  <si>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</si>
  <si>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</si>
  <si>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</si>
  <si>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</si>
  <si>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</si>
  <si>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</si>
  <si>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</si>
  <si>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</si>
  <si>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</si>
  <si>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</si>
  <si>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</si>
  <si>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</si>
  <si>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</si>
  <si>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</si>
  <si>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</si>
  <si>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</si>
  <si>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</si>
  <si>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</si>
  <si>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</si>
  <si>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</si>
  <si>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</si>
  <si>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</si>
  <si>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</si>
  <si>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</si>
  <si>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</si>
  <si>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</si>
  <si>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</si>
  <si>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</si>
  <si>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</si>
  <si>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</si>
  <si>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</si>
  <si>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</si>
  <si>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</si>
  <si>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</si>
  <si>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</si>
  <si>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</si>
  <si>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</si>
  <si>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</si>
  <si>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</si>
  <si>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</si>
  <si>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</si>
  <si>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</si>
  <si>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</si>
  <si>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</si>
  <si>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</si>
  <si>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</si>
  <si>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</si>
  <si>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</si>
  <si>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</si>
  <si>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</si>
  <si>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</si>
  <si>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</si>
  <si>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</si>
  <si>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</si>
  <si>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</si>
  <si>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</si>
  <si>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</si>
  <si>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</si>
  <si>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</si>
  <si>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</si>
  <si>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</si>
  <si>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</si>
  <si>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</si>
  <si>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</si>
  <si>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</si>
  <si>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</si>
  <si>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</si>
  <si>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</si>
  <si>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</si>
  <si>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</si>
  <si>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</si>
  <si>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</si>
  <si>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</si>
  <si>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</si>
  <si>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</si>
  <si>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</si>
  <si>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</si>
  <si>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</si>
  <si>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</si>
  <si>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</si>
  <si>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</si>
  <si>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</si>
  <si>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</si>
  <si>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</si>
  <si>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</si>
  <si>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</si>
  <si>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</si>
  <si>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</si>
  <si>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</si>
  <si>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</si>
  <si>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</si>
  <si>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</si>
  <si>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</si>
  <si>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</si>
  <si>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</si>
  <si>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</si>
  <si>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</si>
  <si>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</si>
  <si>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</si>
  <si>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</si>
  <si>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</si>
  <si>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</si>
  <si>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</si>
  <si>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</si>
  <si>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</si>
  <si>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</si>
  <si>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</si>
  <si>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</si>
  <si>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</si>
  <si>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</si>
  <si>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</si>
  <si>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</si>
  <si>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</si>
  <si>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</si>
  <si>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</si>
  <si>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</si>
  <si>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</si>
  <si>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</si>
  <si>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</si>
  <si>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</si>
  <si>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</si>
  <si>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</si>
  <si>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</si>
  <si>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</si>
  <si>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</si>
  <si>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</si>
  <si>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</si>
  <si>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</si>
  <si>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</si>
  <si>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</si>
  <si>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</si>
  <si>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</si>
  <si>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</si>
  <si>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</si>
  <si>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</si>
  <si>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</si>
  <si>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</si>
  <si>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</si>
  <si>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</si>
  <si>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</si>
  <si>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</si>
  <si>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</si>
  <si>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</si>
  <si>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</si>
  <si>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</si>
  <si>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</si>
  <si>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</si>
  <si>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</si>
  <si>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</si>
  <si>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</si>
  <si>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</si>
  <si>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</si>
  <si>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</si>
  <si>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</si>
  <si>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</si>
  <si>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</si>
  <si>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</si>
  <si>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</si>
  <si>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</si>
  <si>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</si>
  <si>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</si>
  <si>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</si>
  <si>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</si>
  <si>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</si>
  <si>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</si>
  <si>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</si>
  <si>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</si>
  <si>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</si>
  <si>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</si>
  <si>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</si>
  <si>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</si>
  <si>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</si>
  <si>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</si>
  <si>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</si>
  <si>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</si>
  <si>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</si>
  <si>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</si>
  <si>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</si>
  <si>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</si>
  <si>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</si>
  <si>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</si>
  <si>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</si>
  <si>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</si>
  <si>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</si>
  <si>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</si>
  <si>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</si>
  <si>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</si>
  <si>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</si>
  <si>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</si>
  <si>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</si>
  <si>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</si>
  <si>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</si>
  <si>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</si>
  <si>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</si>
  <si>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</si>
  <si>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</si>
  <si>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</si>
  <si>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</si>
  <si>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</si>
  <si>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</si>
  <si>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</si>
  <si>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</si>
  <si>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</si>
  <si>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</si>
  <si>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</si>
  <si>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</si>
  <si>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</si>
  <si>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</si>
  <si>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</si>
  <si>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</si>
  <si>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</si>
  <si>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</si>
  <si>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</si>
  <si>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</si>
  <si>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</si>
  <si>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</si>
  <si>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</si>
  <si>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</si>
  <si>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</si>
  <si>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</si>
  <si>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</si>
  <si>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</si>
  <si>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</si>
  <si>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</si>
  <si>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</si>
  <si>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</si>
  <si>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</si>
  <si>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</si>
  <si>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</si>
  <si>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</si>
  <si>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</si>
  <si>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</si>
  <si>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</si>
  <si>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</si>
  <si>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</si>
  <si>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</si>
  <si>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</si>
  <si>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</si>
  <si>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</si>
  <si>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</si>
  <si>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</si>
  <si>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</si>
  <si>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</si>
  <si>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</si>
  <si>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</si>
  <si>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</si>
  <si>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</si>
  <si>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</si>
  <si>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</si>
  <si>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</si>
  <si>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</si>
  <si>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</si>
  <si>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</si>
  <si>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</si>
  <si>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</si>
  <si>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</si>
  <si>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</si>
  <si>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</si>
  <si>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</si>
  <si>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</si>
  <si>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</si>
  <si>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</si>
  <si>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</si>
  <si>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</si>
  <si>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</si>
  <si>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</si>
  <si>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</si>
  <si>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</si>
  <si>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</si>
  <si>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</si>
  <si>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</si>
  <si>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</si>
  <si>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</si>
  <si>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</si>
  <si>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</si>
  <si>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</si>
  <si>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</si>
  <si>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</si>
  <si>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</si>
  <si>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</si>
  <si>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</si>
  <si>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</si>
  <si>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</si>
  <si>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</si>
  <si>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</si>
  <si>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</si>
  <si>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</si>
  <si>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</si>
  <si>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</si>
  <si>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</si>
  <si>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</si>
  <si>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</si>
  <si>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</si>
  <si>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</si>
  <si>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</si>
  <si>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</si>
  <si>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</si>
  <si>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</si>
  <si>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</si>
  <si>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</si>
  <si>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</si>
  <si>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</si>
  <si>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</si>
  <si>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</si>
  <si>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</si>
  <si>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</si>
  <si>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</si>
  <si>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</si>
  <si>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</si>
  <si>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</si>
  <si>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</si>
  <si>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</si>
  <si>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</si>
  <si>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</si>
  <si>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</si>
  <si>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</si>
  <si>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</si>
  <si>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</si>
  <si>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</si>
  <si>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</si>
  <si>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</si>
  <si>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</si>
  <si>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</si>
  <si>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</si>
  <si>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</si>
  <si>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</si>
  <si>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</si>
  <si>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</si>
  <si>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</si>
  <si>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</si>
  <si>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</si>
  <si>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</si>
  <si>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</si>
  <si>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</si>
  <si>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</si>
  <si>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</si>
  <si>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</si>
  <si>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</si>
  <si>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</si>
  <si>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</si>
  <si>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</si>
  <si>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</si>
  <si>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</si>
  <si>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</si>
  <si>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</si>
  <si>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</si>
  <si>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</si>
  <si>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</si>
  <si>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</si>
  <si>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</si>
  <si>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</si>
  <si>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</si>
  <si>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</si>
  <si>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</si>
  <si>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</si>
  <si>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</si>
  <si>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</si>
  <si>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</si>
  <si>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</si>
  <si>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</si>
  <si>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</si>
  <si>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</si>
  <si>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</si>
  <si>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</si>
  <si>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</si>
  <si>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</si>
  <si>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</si>
  <si>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</si>
  <si>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</si>
  <si>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</si>
  <si>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</si>
  <si>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</si>
  <si>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</si>
  <si>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</si>
  <si>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</si>
  <si>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</si>
  <si>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</si>
  <si>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</si>
  <si>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</si>
  <si>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</si>
  <si>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</si>
  <si>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</si>
  <si>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</si>
  <si>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</si>
  <si>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</si>
  <si>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</si>
  <si>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</si>
  <si>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</si>
  <si>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</si>
  <si>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</si>
  <si>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</si>
  <si>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</si>
  <si>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</si>
  <si>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</si>
  <si>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</si>
  <si>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</si>
  <si>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</si>
  <si>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</si>
  <si>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</si>
  <si>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</si>
  <si>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</si>
  <si>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</si>
  <si>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</si>
  <si>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</si>
  <si>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</si>
  <si>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</si>
  <si>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</si>
  <si>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</si>
  <si>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</si>
  <si>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</si>
  <si>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</si>
  <si>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</si>
  <si>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</si>
  <si>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</si>
  <si>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</si>
  <si>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</si>
  <si>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</si>
  <si>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</si>
  <si>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</si>
  <si>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</si>
  <si>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</si>
  <si>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</si>
  <si>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</si>
  <si>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</si>
  <si>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</si>
  <si>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</si>
  <si>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</si>
  <si>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</si>
  <si>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</si>
  <si>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</si>
  <si>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</si>
  <si>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</si>
  <si>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</si>
  <si>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</si>
  <si>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</si>
  <si>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</si>
  <si>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</si>
  <si>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</si>
  <si>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</si>
  <si>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</si>
  <si>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</si>
  <si>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</si>
  <si>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</si>
  <si>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</si>
  <si>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</si>
  <si>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</si>
  <si>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</si>
  <si>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</si>
  <si>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</si>
  <si>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</si>
  <si>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</si>
  <si>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</si>
  <si>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</si>
  <si>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</si>
  <si>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</si>
  <si>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</si>
  <si>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</si>
  <si>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</si>
  <si>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</si>
  <si>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</si>
  <si>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</si>
  <si>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</si>
  <si>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</si>
  <si>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</si>
  <si>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</si>
  <si>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</si>
  <si>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</si>
  <si>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</si>
  <si>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</si>
  <si>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</si>
  <si>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</si>
  <si>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</si>
  <si>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</si>
  <si>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</si>
  <si>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</si>
  <si>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</si>
  <si>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</si>
  <si>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</si>
  <si>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</si>
  <si>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</si>
  <si>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</si>
  <si>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</si>
  <si>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</si>
  <si>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</si>
  <si>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</si>
  <si>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</si>
  <si>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</si>
  <si>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</si>
  <si>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</si>
  <si>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</si>
  <si>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</si>
  <si>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</si>
  <si>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</si>
  <si>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</si>
  <si>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</si>
  <si>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</si>
  <si>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</si>
  <si>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</si>
  <si>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</si>
  <si>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</si>
  <si>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</si>
  <si>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</si>
  <si>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</si>
  <si>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</si>
  <si>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</si>
  <si>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</si>
  <si>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</si>
  <si>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</si>
  <si>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</si>
  <si>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</si>
  <si>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</si>
  <si>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</si>
  <si>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</si>
  <si>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</si>
  <si>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</si>
  <si>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</si>
  <si>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</si>
  <si>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</si>
  <si>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</si>
  <si>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</si>
  <si>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</si>
  <si>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</si>
  <si>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</si>
  <si>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</si>
  <si>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</si>
  <si>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</si>
  <si>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</si>
  <si>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</si>
  <si>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</si>
  <si>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</si>
  <si>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</si>
  <si>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</si>
  <si>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</si>
  <si>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</si>
  <si>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</si>
  <si>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</si>
  <si>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</si>
  <si>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</si>
  <si>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</si>
  <si>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</si>
  <si>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</si>
  <si>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</si>
  <si>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</si>
  <si>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</si>
  <si>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</si>
  <si>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</si>
  <si>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</si>
  <si>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</si>
  <si>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</si>
  <si>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</si>
  <si>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</si>
  <si>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</si>
  <si>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</si>
  <si>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</si>
  <si>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</si>
  <si>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</si>
  <si>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</si>
  <si>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</si>
  <si>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</si>
  <si>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</si>
  <si>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</si>
  <si>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</si>
  <si>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</si>
  <si>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</si>
  <si>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</si>
  <si>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</si>
  <si>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</si>
  <si>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</si>
  <si>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</si>
  <si>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</si>
  <si>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</si>
  <si>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</si>
  <si>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</si>
  <si>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</si>
  <si>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</si>
  <si>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</si>
  <si>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</si>
  <si>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</si>
  <si>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</si>
  <si>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</si>
  <si>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</si>
  <si>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</si>
  <si>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</si>
  <si>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</si>
  <si>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</si>
  <si>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</si>
  <si>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</si>
  <si>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</si>
  <si>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</si>
  <si>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</si>
  <si>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</si>
  <si>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</si>
  <si>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</si>
  <si>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</si>
  <si>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</si>
  <si>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</si>
  <si>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</si>
  <si>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</si>
  <si>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</si>
  <si>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</si>
  <si>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</si>
  <si>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</si>
  <si>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</si>
  <si>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</si>
  <si>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</si>
  <si>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</si>
  <si>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</si>
  <si>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</si>
  <si>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</si>
  <si>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</si>
  <si>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</si>
  <si>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</si>
  <si>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</si>
  <si>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</si>
  <si>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</si>
  <si>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</si>
  <si>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</si>
  <si>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</si>
  <si>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</si>
  <si>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</si>
  <si>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</si>
  <si>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</si>
  <si>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</si>
  <si>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</si>
  <si>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</si>
  <si>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</si>
  <si>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</si>
  <si>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</si>
  <si>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</si>
  <si>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</si>
  <si>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</si>
  <si>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</si>
  <si>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</si>
  <si>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</si>
  <si>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</si>
  <si>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</si>
  <si>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</si>
  <si>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</si>
  <si>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</si>
  <si>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</si>
  <si>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</si>
  <si>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</si>
  <si>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</si>
  <si>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</si>
  <si>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</si>
  <si>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</si>
  <si>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</si>
  <si>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</si>
  <si>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</si>
  <si>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</si>
  <si>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</si>
  <si>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</si>
  <si>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</si>
  <si>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</si>
  <si>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</si>
  <si>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</si>
  <si>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</si>
  <si>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</si>
  <si>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</si>
  <si>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</si>
  <si>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</si>
  <si>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</si>
  <si>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</si>
  <si>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</si>
  <si>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</si>
  <si>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</si>
  <si>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</si>
  <si>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</si>
  <si>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</si>
  <si>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</si>
  <si>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</si>
  <si>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</si>
  <si>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</si>
  <si>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</si>
  <si>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</si>
  <si>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</si>
  <si>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</si>
  <si>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</si>
  <si>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</si>
  <si>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</si>
  <si>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</si>
  <si>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</si>
  <si>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</si>
  <si>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</si>
  <si>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</si>
  <si>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</si>
  <si>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</si>
  <si>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</si>
  <si>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</si>
  <si>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</si>
  <si>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</si>
  <si>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</si>
  <si>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</si>
  <si>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</si>
  <si>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</si>
  <si>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</si>
  <si>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</si>
  <si>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</si>
  <si>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</si>
  <si>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</si>
  <si>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</si>
  <si>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</si>
  <si>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</si>
  <si>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</si>
  <si>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</si>
  <si>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</si>
  <si>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</si>
  <si>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</si>
  <si>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</si>
  <si>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</si>
  <si>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</si>
  <si>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</si>
  <si>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</si>
  <si>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</si>
  <si>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</si>
  <si>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</si>
  <si>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</si>
  <si>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</si>
  <si>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</si>
  <si>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</si>
  <si>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</si>
  <si>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</si>
  <si>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</si>
  <si>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</si>
  <si>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</si>
  <si>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</si>
  <si>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</si>
  <si>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</si>
  <si>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</si>
  <si>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</si>
  <si>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</si>
  <si>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</si>
  <si>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</si>
  <si>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</si>
  <si>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</si>
  <si>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</si>
  <si>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</si>
  <si>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</si>
  <si>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</si>
  <si>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</si>
  <si>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</si>
  <si>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</si>
  <si>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</si>
  <si>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</si>
  <si>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</si>
  <si>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</si>
  <si>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</si>
  <si>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</si>
  <si>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</si>
  <si>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</si>
  <si>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</si>
  <si>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</si>
  <si>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</si>
  <si>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</si>
  <si>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</si>
  <si>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</si>
  <si>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</si>
  <si>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</si>
  <si>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</si>
  <si>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</si>
  <si>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</si>
  <si>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</si>
  <si>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</si>
  <si>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</si>
  <si>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</si>
  <si>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</si>
  <si>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</si>
  <si>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</si>
  <si>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</si>
  <si>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</si>
  <si>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</si>
  <si>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</si>
  <si>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</si>
  <si>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</si>
  <si>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</si>
  <si>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</si>
  <si>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</si>
  <si>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</si>
  <si>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</si>
  <si>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</si>
  <si>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</si>
  <si>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</si>
  <si>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</si>
  <si>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</si>
  <si>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</si>
  <si>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</si>
  <si>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</si>
  <si>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</si>
  <si>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</si>
  <si>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</si>
  <si>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</si>
  <si>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</si>
  <si>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</si>
  <si>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</si>
  <si>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</si>
  <si>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</si>
  <si>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</si>
  <si>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</si>
  <si>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</si>
  <si>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</si>
  <si>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</si>
  <si>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</si>
  <si>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</si>
  <si>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</si>
  <si>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</si>
  <si>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</si>
  <si>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</si>
  <si>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</si>
  <si>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</si>
  <si>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</si>
  <si>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</si>
  <si>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</si>
  <si>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</si>
  <si>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</si>
  <si>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</si>
  <si>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</si>
  <si>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</si>
  <si>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</si>
  <si>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</si>
  <si>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</si>
  <si>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</si>
  <si>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</si>
  <si>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</si>
  <si>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</si>
  <si>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</si>
  <si>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</si>
  <si>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</si>
  <si>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</si>
  <si>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</si>
  <si>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</si>
  <si>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</si>
  <si>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</si>
  <si>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</si>
  <si>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</si>
  <si>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</si>
  <si>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</si>
  <si>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</si>
  <si>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</si>
  <si>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</si>
  <si>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</si>
  <si>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</si>
  <si>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</si>
  <si>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</si>
  <si>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</si>
  <si>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</si>
  <si>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</si>
  <si>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</si>
  <si>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</si>
  <si>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</si>
  <si>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</si>
  <si>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</si>
  <si>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</si>
  <si>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</si>
  <si>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</si>
  <si>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</si>
  <si>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</si>
  <si>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</si>
  <si>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</si>
  <si>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</si>
  <si>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</si>
  <si>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</si>
  <si>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</si>
  <si>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</si>
  <si>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</si>
  <si>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</si>
  <si>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</si>
  <si>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</si>
  <si>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</si>
  <si>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</si>
  <si>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</si>
  <si>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</si>
  <si>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</si>
  <si>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</si>
  <si>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</si>
  <si>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</si>
  <si>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</si>
  <si>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</si>
  <si>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</si>
  <si>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</si>
  <si>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</si>
  <si>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</si>
  <si>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</si>
  <si>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</si>
  <si>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</si>
  <si>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</si>
  <si>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</si>
  <si>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</si>
  <si>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</si>
  <si>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</si>
  <si>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</si>
  <si>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</si>
  <si>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</si>
  <si>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</si>
  <si>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</si>
  <si>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</si>
  <si>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</si>
  <si>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</si>
  <si>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</si>
  <si>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</si>
  <si>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</si>
  <si>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</si>
  <si>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</si>
  <si>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</si>
  <si>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</si>
  <si>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</si>
  <si>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</si>
  <si>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</si>
  <si>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</si>
  <si>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</si>
  <si>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</si>
  <si>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</si>
  <si>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</si>
  <si>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</si>
  <si>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</si>
  <si>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</si>
  <si>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</si>
  <si>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</si>
  <si>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</si>
  <si>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</si>
  <si>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</si>
  <si>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</si>
  <si>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</si>
  <si>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</si>
  <si>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</si>
  <si>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</si>
  <si>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</si>
  <si>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</si>
  <si>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</si>
  <si>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</si>
  <si>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</si>
  <si>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</si>
  <si>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</si>
  <si>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</si>
  <si>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</si>
  <si>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</si>
  <si>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</si>
  <si>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</si>
  <si>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</si>
  <si>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</si>
  <si>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</si>
  <si>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</si>
  <si>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</si>
  <si>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</si>
  <si>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</si>
  <si>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</si>
  <si>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</si>
  <si>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</si>
  <si>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</si>
  <si>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</si>
  <si>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</si>
  <si>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</si>
  <si>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</si>
  <si>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</si>
  <si>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</si>
  <si>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</si>
  <si>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</si>
  <si>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</si>
  <si>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</si>
  <si>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</si>
  <si>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</si>
  <si>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</si>
  <si>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</si>
  <si>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</si>
  <si>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</si>
  <si>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</si>
  <si>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</si>
  <si>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</si>
  <si>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</si>
  <si>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</si>
  <si>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</si>
  <si>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</si>
  <si>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</si>
  <si>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</si>
  <si>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</si>
  <si>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</si>
  <si>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</si>
  <si>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</si>
  <si>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</si>
  <si>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</si>
  <si>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</si>
  <si>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</si>
  <si>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</si>
  <si>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</si>
  <si>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</si>
  <si>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</si>
  <si>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</si>
  <si>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</si>
  <si>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</si>
  <si>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</si>
  <si>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</si>
  <si>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</si>
  <si>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</si>
  <si>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</si>
  <si>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</si>
  <si>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</si>
  <si>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</si>
  <si>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</si>
  <si>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</si>
  <si>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</si>
  <si>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</si>
  <si>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</si>
  <si>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</si>
  <si>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</si>
  <si>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</si>
  <si>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</si>
  <si>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</si>
  <si>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</si>
  <si>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</si>
  <si>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</si>
  <si>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</si>
  <si>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</si>
  <si>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</si>
  <si>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</si>
  <si>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</si>
  <si>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</si>
  <si>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</si>
  <si>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</si>
  <si>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</si>
  <si>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</si>
  <si>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</si>
  <si>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</si>
  <si>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</si>
  <si>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</si>
  <si>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</si>
  <si>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</si>
  <si>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</si>
  <si>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</si>
  <si>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</si>
  <si>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</si>
  <si>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</si>
  <si>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</si>
  <si>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</si>
  <si>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</si>
  <si>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</si>
  <si>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</si>
  <si>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</si>
  <si>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</si>
  <si>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</si>
  <si>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</si>
  <si>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</si>
  <si>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</si>
  <si>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</si>
  <si>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</si>
  <si>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</si>
  <si>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</si>
  <si>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</si>
  <si>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</si>
  <si>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</si>
  <si>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</si>
  <si>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</si>
  <si>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</si>
  <si>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</si>
  <si>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</si>
  <si>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</si>
  <si>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</si>
  <si>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</si>
  <si>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</si>
  <si>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</si>
  <si>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</si>
  <si>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</si>
  <si>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</si>
  <si>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</si>
  <si>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</si>
  <si>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</si>
  <si>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</si>
  <si>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</si>
  <si>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</si>
  <si>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</si>
  <si>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</si>
  <si>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</si>
  <si>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</si>
  <si>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</si>
  <si>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</si>
  <si>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</si>
  <si>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</si>
  <si>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</si>
  <si>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</si>
  <si>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</si>
  <si>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</si>
  <si>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</si>
  <si>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</si>
  <si>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</si>
  <si>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</si>
  <si>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</si>
  <si>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</si>
  <si>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</si>
  <si>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</si>
  <si>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</si>
  <si>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</si>
  <si>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</si>
  <si>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</si>
  <si>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</si>
  <si>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</si>
  <si>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</si>
  <si>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</si>
  <si>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</si>
  <si>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</si>
  <si>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</si>
  <si>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</si>
  <si>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</si>
  <si>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</si>
  <si>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</si>
  <si>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</si>
  <si>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</si>
  <si>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</si>
  <si>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</si>
  <si>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</si>
  <si>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</si>
  <si>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</si>
  <si>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</si>
  <si>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</si>
  <si>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</si>
  <si>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</si>
  <si>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</si>
  <si>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</si>
  <si>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</si>
  <si>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</si>
  <si>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</si>
  <si>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</si>
  <si>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</si>
  <si>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</si>
  <si>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</si>
  <si>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</si>
  <si>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</si>
  <si>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</si>
  <si>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</si>
  <si>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</si>
  <si>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</si>
  <si>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</si>
  <si>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</si>
  <si>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</si>
  <si>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</si>
  <si>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</si>
  <si>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</si>
  <si>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</si>
  <si>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</si>
  <si>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</si>
  <si>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</si>
  <si>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</si>
  <si>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</si>
  <si>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</si>
  <si>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</si>
  <si>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</si>
  <si>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</si>
  <si>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</si>
  <si>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</si>
  <si>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</si>
  <si>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</si>
  <si>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</si>
  <si>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</si>
  <si>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</si>
  <si>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</si>
  <si>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</si>
  <si>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</si>
  <si>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</si>
  <si>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</si>
  <si>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</si>
  <si>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</si>
  <si>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</si>
  <si>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</si>
  <si>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</si>
  <si>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</si>
  <si>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</si>
  <si>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</si>
  <si>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</si>
  <si>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</si>
  <si>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</si>
  <si>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</si>
  <si>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</si>
  <si>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</si>
  <si>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</si>
  <si>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</si>
  <si>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</si>
  <si>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</si>
  <si>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</si>
  <si>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</si>
  <si>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</si>
  <si>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</si>
  <si>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</si>
  <si>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</si>
  <si>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</si>
  <si>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</si>
  <si>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</si>
  <si>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</si>
  <si>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</si>
  <si>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</si>
  <si>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</si>
  <si>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</si>
  <si>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</si>
  <si>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</si>
  <si>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</si>
  <si>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</si>
  <si>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</si>
  <si>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</si>
  <si>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</si>
  <si>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</si>
  <si>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</si>
  <si>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</si>
  <si>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</si>
  <si>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</si>
  <si>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</si>
  <si>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</si>
  <si>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</si>
  <si>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</si>
  <si>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</si>
  <si>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</si>
  <si>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</si>
  <si>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</si>
  <si>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</si>
  <si>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</si>
  <si>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</si>
  <si>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</si>
  <si>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</si>
  <si>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</si>
  <si>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</si>
  <si>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</si>
  <si>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</si>
  <si>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</si>
  <si>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</si>
  <si>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</si>
  <si>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</si>
  <si>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</si>
  <si>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</si>
  <si>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</si>
  <si>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</si>
  <si>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</si>
  <si>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</si>
  <si>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</si>
  <si>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</si>
  <si>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</si>
  <si>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</si>
  <si>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</si>
  <si>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</si>
  <si>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</si>
  <si>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</si>
  <si>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</si>
  <si>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</si>
  <si>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</si>
  <si>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</si>
  <si>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</si>
  <si>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</si>
  <si>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</si>
  <si>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</si>
  <si>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</si>
  <si>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</si>
  <si>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</si>
  <si>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</si>
  <si>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</si>
  <si>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</si>
  <si>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</si>
  <si>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</si>
  <si>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</si>
  <si>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</si>
  <si>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</si>
  <si>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</si>
  <si>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</si>
  <si>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</si>
  <si>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</si>
  <si>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</si>
  <si>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</si>
  <si>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</si>
  <si>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</si>
  <si>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</si>
  <si>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</si>
  <si>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</si>
  <si>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</si>
  <si>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</si>
  <si>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</si>
  <si>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</si>
  <si>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</si>
  <si>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</si>
  <si>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</si>
  <si>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</si>
  <si>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</si>
  <si>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</si>
  <si>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</si>
  <si>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</si>
  <si>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</si>
  <si>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</si>
  <si>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</si>
  <si>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</si>
  <si>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</si>
  <si>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</si>
  <si>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</si>
  <si>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</si>
  <si>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</si>
  <si>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</si>
  <si>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</si>
  <si>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</si>
  <si>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</si>
  <si>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</si>
  <si>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</si>
  <si>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</si>
  <si>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</si>
  <si>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</si>
  <si>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</si>
  <si>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</si>
  <si>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</si>
  <si>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</si>
  <si>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</si>
  <si>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</si>
  <si>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</si>
  <si>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</si>
  <si>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</si>
  <si>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</si>
  <si>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</si>
  <si>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</si>
  <si>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</si>
  <si>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</si>
  <si>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</si>
  <si>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</si>
  <si>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</si>
  <si>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</si>
  <si>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</si>
  <si>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</si>
  <si>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</si>
  <si>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</si>
  <si>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</si>
  <si>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</si>
  <si>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</si>
  <si>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</si>
  <si>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</si>
  <si>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</si>
  <si>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</si>
  <si>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</si>
  <si>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</si>
  <si>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</si>
  <si>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</si>
  <si>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</si>
  <si>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</si>
  <si>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</si>
  <si>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</si>
  <si>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</si>
  <si>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</si>
  <si>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</si>
  <si>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</si>
  <si>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</si>
  <si>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</si>
  <si>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</si>
  <si>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</si>
  <si>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</si>
  <si>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</si>
  <si>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</si>
  <si>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</si>
  <si>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</si>
  <si>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</si>
  <si>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</si>
  <si>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</si>
  <si>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</si>
  <si>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</si>
  <si>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</si>
  <si>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</si>
  <si>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</si>
  <si>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</si>
  <si>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</si>
  <si>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</si>
  <si>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</si>
  <si>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</si>
  <si>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</si>
  <si>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</si>
  <si>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</si>
  <si>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</si>
  <si>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</si>
  <si>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</si>
  <si>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</si>
  <si>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</si>
  <si>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</si>
  <si>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</si>
  <si>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</si>
  <si>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</si>
  <si>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</si>
  <si>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</si>
  <si>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</si>
  <si>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</si>
  <si>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</si>
  <si>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</si>
  <si>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</si>
  <si>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</si>
  <si>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</si>
  <si>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</si>
  <si>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</si>
  <si>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</si>
  <si>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</si>
  <si>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</si>
  <si>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</si>
  <si>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</si>
  <si>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</si>
  <si>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</si>
  <si>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</si>
  <si>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</si>
  <si>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</si>
  <si>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</si>
  <si>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</si>
  <si>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</si>
  <si>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</si>
  <si>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</si>
  <si>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</si>
  <si>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</si>
  <si>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</si>
  <si>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</si>
  <si>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</si>
  <si>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</si>
  <si>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</si>
  <si>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</si>
  <si>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</si>
  <si>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</si>
  <si>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</si>
  <si>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</si>
  <si>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</si>
  <si>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</si>
  <si>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</si>
  <si>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</si>
  <si>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</si>
  <si>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</si>
  <si>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</si>
  <si>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</si>
  <si>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</si>
  <si>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</si>
  <si>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</si>
  <si>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</si>
  <si>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</si>
  <si>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</si>
  <si>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</si>
  <si>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</si>
  <si>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</si>
  <si>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</si>
  <si>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</si>
  <si>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</si>
  <si>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</si>
  <si>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</si>
  <si>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</si>
  <si>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</si>
  <si>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</si>
  <si>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</si>
  <si>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</si>
  <si>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</si>
  <si>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</si>
  <si>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</si>
  <si>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</si>
  <si>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</si>
  <si>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</si>
  <si>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</si>
  <si>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</si>
  <si>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</si>
  <si>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</si>
  <si>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</si>
  <si>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</si>
  <si>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</si>
  <si>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</si>
  <si>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</si>
  <si>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</si>
  <si>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</si>
  <si>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</si>
  <si>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</si>
  <si>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</si>
  <si>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</si>
  <si>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</si>
  <si>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</si>
  <si>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</si>
  <si>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</si>
  <si>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</si>
  <si>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</si>
  <si>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</si>
  <si>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</si>
  <si>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</si>
  <si>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</si>
  <si>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</si>
  <si>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</si>
  <si>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</si>
  <si>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</si>
  <si>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</si>
  <si>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</si>
  <si>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</si>
  <si>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</si>
  <si>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</si>
  <si>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</si>
  <si>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</si>
  <si>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</si>
  <si>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</si>
  <si>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</si>
  <si>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</si>
  <si>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</si>
  <si>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</si>
  <si>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</si>
  <si>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</si>
  <si>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</si>
  <si>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</si>
  <si>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</si>
  <si>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</si>
  <si>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</si>
  <si>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</si>
  <si>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</si>
  <si>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</si>
  <si>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</si>
  <si>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</si>
  <si>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</si>
  <si>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</si>
  <si>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</si>
  <si>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</si>
  <si>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</si>
  <si>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</si>
  <si>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</si>
  <si>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</si>
  <si>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</si>
  <si>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</si>
  <si>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</si>
  <si>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</si>
  <si>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</si>
  <si>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</si>
  <si>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</si>
  <si>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</si>
  <si>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</si>
  <si>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</si>
  <si>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</si>
  <si>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</si>
  <si>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</si>
  <si>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</si>
  <si>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</si>
  <si>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</si>
  <si>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</si>
  <si>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</si>
  <si>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</si>
  <si>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</si>
  <si>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</si>
  <si>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</si>
  <si>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</si>
  <si>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</si>
  <si>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</si>
  <si>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</si>
  <si>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</si>
  <si>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</si>
  <si>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</si>
  <si>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</si>
  <si>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</si>
  <si>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</si>
  <si>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</si>
  <si>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</si>
  <si>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</si>
  <si>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</si>
  <si>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</si>
  <si>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</si>
  <si>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</si>
  <si>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</si>
  <si>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</si>
  <si>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</si>
  <si>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</si>
  <si>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</si>
  <si>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</si>
  <si>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</si>
  <si>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</si>
  <si>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</si>
  <si>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</si>
  <si>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</si>
  <si>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</si>
  <si>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</si>
  <si>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</si>
  <si>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</si>
  <si>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</si>
  <si>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</si>
  <si>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</si>
  <si>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</si>
  <si>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</si>
  <si>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</si>
  <si>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</si>
  <si>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</si>
  <si>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</si>
  <si>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</si>
  <si>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</si>
  <si>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</si>
  <si>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</si>
  <si>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</si>
  <si>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</si>
  <si>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</si>
  <si>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</si>
  <si>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</si>
  <si>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</si>
  <si>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</si>
  <si>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</si>
  <si>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</si>
  <si>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</si>
  <si>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</si>
  <si>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</si>
  <si>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</si>
  <si>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</si>
  <si>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</si>
  <si>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</si>
  <si>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</si>
  <si>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</si>
  <si>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</si>
  <si>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</si>
  <si>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</si>
  <si>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</si>
  <si>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</si>
  <si>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</si>
  <si>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</si>
  <si>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</si>
  <si>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</si>
  <si>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</si>
  <si>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</si>
  <si>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</si>
  <si>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</si>
  <si>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</si>
  <si>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</si>
  <si>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</si>
  <si>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</si>
  <si>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</si>
  <si>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</si>
  <si>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</si>
  <si>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</si>
  <si>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</si>
  <si>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</si>
  <si>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</si>
  <si>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</si>
  <si>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</si>
  <si>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</si>
  <si>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</si>
  <si>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</si>
  <si>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</si>
  <si>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</si>
  <si>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</si>
  <si>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</si>
  <si>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</si>
  <si>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</si>
  <si>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</si>
  <si>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</si>
  <si>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</si>
  <si>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</si>
  <si>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</si>
  <si>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</si>
  <si>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</si>
  <si>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</si>
  <si>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</si>
  <si>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</si>
  <si>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</si>
  <si>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</si>
  <si>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</si>
  <si>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</si>
  <si>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</si>
  <si>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</si>
  <si>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</si>
  <si>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</si>
  <si>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</si>
  <si>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</si>
  <si>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</si>
  <si>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</si>
  <si>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</si>
  <si>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</si>
  <si>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</si>
  <si>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</si>
  <si>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</si>
  <si>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</si>
  <si>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</si>
  <si>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</si>
  <si>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</si>
  <si>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</si>
  <si>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</si>
  <si>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</si>
  <si>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</si>
  <si>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</si>
  <si>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</si>
  <si>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</si>
  <si>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</si>
  <si>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</si>
  <si>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</si>
  <si>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</si>
  <si>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</si>
  <si>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</si>
  <si>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</si>
  <si>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</si>
  <si>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</si>
  <si>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</si>
  <si>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</si>
  <si>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</si>
  <si>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</si>
  <si>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</si>
  <si>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</si>
  <si>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</si>
  <si>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</si>
  <si>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</si>
  <si>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</si>
  <si>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</si>
  <si>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</si>
  <si>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</si>
  <si>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</si>
  <si>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</si>
  <si>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</si>
  <si>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</si>
  <si>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</si>
  <si>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</si>
  <si>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</si>
  <si>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</si>
  <si>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</si>
  <si>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</si>
  <si>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</si>
  <si>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</si>
  <si>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</si>
  <si>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</si>
  <si>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</si>
  <si>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</si>
  <si>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</si>
  <si>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</si>
  <si>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</si>
  <si>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</si>
  <si>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</si>
  <si>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</si>
  <si>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</si>
  <si>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</si>
  <si>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</si>
  <si>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</si>
  <si>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</si>
  <si>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</si>
  <si>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</si>
  <si>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</si>
  <si>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</si>
  <si>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</si>
  <si>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</si>
  <si>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</si>
  <si>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</si>
  <si>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</si>
  <si>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</si>
  <si>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</si>
  <si>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</si>
  <si>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</si>
  <si>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</si>
  <si>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</si>
  <si>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</si>
  <si>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</si>
  <si>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</si>
  <si>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</si>
  <si>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</si>
  <si>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</si>
  <si>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</si>
  <si>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</si>
  <si>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</si>
  <si>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</si>
  <si>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</si>
  <si>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</si>
  <si>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</si>
  <si>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</si>
  <si>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</si>
  <si>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</si>
  <si>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</si>
  <si>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</si>
  <si>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</si>
  <si>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</si>
  <si>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</si>
  <si>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</si>
  <si>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</si>
  <si>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</si>
  <si>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</si>
  <si>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</si>
  <si>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</si>
  <si>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</si>
  <si>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</si>
  <si>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</si>
  <si>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</si>
  <si>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</si>
  <si>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</si>
  <si>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</si>
  <si>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</si>
  <si>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</si>
  <si>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</si>
  <si>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</si>
  <si>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</si>
  <si>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</si>
  <si>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</si>
  <si>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</si>
  <si>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</si>
  <si>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</si>
  <si>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</si>
  <si>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</si>
  <si>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</si>
  <si>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</si>
  <si>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</si>
  <si>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</si>
  <si>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</si>
  <si>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</si>
  <si>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</si>
  <si>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</si>
  <si>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</si>
  <si>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</si>
  <si>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</si>
  <si>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</si>
  <si>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</si>
  <si>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</si>
  <si>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</si>
  <si>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</si>
  <si>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</si>
  <si>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</si>
  <si>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</si>
  <si>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</si>
  <si>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</si>
  <si>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</si>
  <si>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</si>
  <si>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</si>
  <si>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</si>
  <si>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</si>
  <si>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</si>
  <si>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</si>
  <si>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</si>
  <si>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</si>
  <si>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</si>
  <si>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</si>
  <si>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</si>
  <si>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</si>
  <si>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</si>
  <si>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</si>
  <si>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</si>
  <si>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</si>
  <si>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</si>
  <si>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</si>
  <si>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</si>
  <si>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</si>
  <si>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</si>
  <si>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</si>
  <si>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</si>
  <si>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</si>
  <si>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</si>
  <si>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</si>
  <si>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</si>
  <si>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</si>
  <si>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</si>
  <si>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</si>
  <si>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</si>
  <si>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</si>
  <si>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</si>
  <si>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</si>
  <si>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</si>
  <si>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</si>
  <si>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</si>
  <si>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</si>
  <si>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</si>
  <si>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</si>
  <si>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</si>
  <si>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</si>
  <si>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</si>
  <si>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</si>
  <si>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</si>
  <si>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</si>
  <si>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</si>
  <si>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</si>
  <si>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</si>
  <si>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</si>
  <si>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</si>
  <si>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</si>
  <si>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</si>
  <si>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</si>
  <si>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</si>
  <si>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</si>
  <si>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</si>
  <si>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</si>
  <si>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</si>
  <si>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</si>
  <si>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</si>
  <si>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</si>
  <si>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</si>
  <si>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</si>
  <si>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</si>
  <si>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</si>
  <si>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</si>
  <si>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</si>
  <si>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</si>
  <si>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</si>
  <si>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</si>
  <si>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</si>
  <si>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</si>
  <si>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</si>
  <si>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</si>
  <si>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</si>
  <si>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</si>
  <si>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</si>
  <si>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</si>
  <si>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</si>
  <si>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</si>
  <si>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</si>
  <si>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</si>
  <si>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</si>
  <si>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</si>
  <si>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</si>
  <si>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</si>
  <si>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</si>
  <si>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</si>
  <si>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</si>
  <si>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</si>
  <si>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</si>
  <si>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</si>
  <si>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</si>
  <si>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</si>
  <si>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</si>
  <si>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</si>
  <si>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</si>
  <si>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</si>
  <si>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</si>
  <si>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</si>
  <si>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</si>
  <si>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</si>
  <si>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</si>
  <si>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</si>
  <si>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</si>
  <si>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</si>
  <si>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</si>
  <si>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</si>
  <si>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</si>
  <si>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</si>
  <si>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</si>
  <si>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</si>
  <si>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</si>
  <si>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</si>
  <si>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</si>
  <si>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</si>
  <si>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</si>
  <si>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</si>
  <si>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</si>
  <si>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</si>
  <si>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</si>
  <si>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</si>
  <si>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</si>
  <si>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</si>
  <si>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</si>
  <si>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</si>
  <si>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</si>
  <si>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</si>
  <si>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</si>
  <si>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</si>
  <si>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</si>
  <si>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</si>
  <si>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</si>
  <si>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</si>
  <si>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</si>
  <si>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</si>
  <si>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</si>
  <si>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</si>
  <si>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</si>
  <si>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</si>
  <si>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</si>
  <si>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</si>
  <si>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</si>
  <si>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</si>
  <si>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</si>
  <si>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</si>
  <si>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</si>
  <si>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</si>
  <si>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</si>
  <si>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</si>
  <si>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</si>
  <si>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</si>
  <si>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</si>
  <si>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</si>
  <si>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</si>
  <si>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</si>
  <si>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</si>
  <si>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</si>
  <si>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</si>
  <si>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</si>
  <si>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</si>
  <si>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</si>
  <si>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</si>
  <si>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</si>
  <si>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</si>
  <si>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</si>
  <si>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</si>
  <si>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</si>
  <si>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</si>
  <si>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</si>
  <si>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</si>
  <si>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</si>
  <si>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</si>
  <si>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</si>
  <si>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</si>
  <si>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</si>
  <si>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</si>
  <si>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</si>
  <si>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</si>
  <si>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</si>
  <si>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</si>
  <si>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</si>
  <si>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</si>
  <si>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</si>
  <si>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</si>
  <si>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</si>
  <si>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</si>
  <si>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</si>
  <si>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</si>
  <si>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</si>
  <si>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</si>
  <si>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</si>
  <si>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</si>
  <si>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</si>
  <si>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</si>
  <si>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</si>
  <si>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</si>
  <si>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</si>
  <si>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</si>
  <si>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</si>
  <si>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</si>
  <si>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</si>
  <si>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</si>
  <si>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</si>
  <si>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</si>
  <si>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</si>
  <si>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</si>
  <si>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</si>
  <si>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</si>
  <si>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</si>
  <si>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</si>
  <si>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</si>
  <si>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</si>
  <si>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</si>
  <si>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</si>
  <si>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</si>
  <si>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</si>
  <si>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</si>
  <si>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</si>
  <si>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</si>
  <si>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</si>
  <si>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</si>
  <si>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</si>
  <si>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</si>
  <si>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</si>
  <si>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</si>
  <si>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</si>
  <si>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</si>
  <si>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</si>
  <si>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</si>
  <si>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</si>
  <si>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</si>
  <si>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</si>
  <si>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</si>
  <si>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</si>
  <si>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</si>
  <si>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</si>
  <si>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</si>
  <si>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</si>
  <si>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</si>
  <si>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</si>
  <si>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</si>
  <si>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</si>
  <si>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</si>
  <si>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</si>
  <si>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</si>
  <si>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</si>
  <si>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</si>
  <si>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</si>
  <si>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</si>
  <si>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</si>
  <si>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</si>
  <si>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</si>
  <si>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</si>
  <si>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</si>
  <si>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</si>
  <si>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</si>
  <si>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</si>
  <si>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</si>
  <si>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</si>
  <si>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</si>
  <si>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</si>
  <si>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</si>
  <si>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</si>
  <si>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</si>
  <si>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</si>
  <si>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</si>
  <si>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</si>
  <si>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</si>
  <si>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</si>
  <si>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</si>
  <si>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</si>
  <si>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</si>
  <si>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</si>
  <si>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</si>
  <si>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</si>
  <si>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</si>
  <si>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</si>
  <si>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</si>
  <si>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</si>
  <si>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</si>
  <si>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</si>
  <si>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</si>
  <si>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</si>
  <si>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</si>
  <si>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</si>
  <si>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</si>
  <si>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</si>
  <si>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</si>
  <si>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</si>
  <si>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</si>
  <si>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</si>
  <si>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</si>
  <si>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</si>
  <si>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</si>
  <si>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</si>
  <si>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</si>
  <si>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</si>
  <si>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</si>
  <si>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</si>
  <si>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</si>
  <si>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</si>
  <si>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</si>
  <si>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</si>
  <si>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</si>
  <si>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</si>
  <si>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</si>
  <si>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</si>
  <si>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</si>
  <si>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</si>
  <si>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</si>
  <si>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</si>
  <si>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</si>
  <si>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</si>
  <si>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</si>
  <si>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</si>
  <si>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</si>
  <si>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</si>
  <si>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</si>
  <si>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</si>
  <si>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</si>
  <si>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</si>
  <si>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</si>
  <si>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</si>
  <si>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</si>
  <si>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</si>
  <si>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</si>
  <si>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</si>
  <si>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</si>
  <si>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</si>
  <si>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</si>
  <si>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</si>
  <si>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</si>
  <si>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</si>
  <si>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</si>
  <si>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</si>
  <si>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</si>
  <si>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</si>
  <si>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</si>
  <si>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</si>
  <si>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</si>
  <si>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</si>
  <si>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</si>
  <si>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</si>
  <si>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</si>
  <si>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</si>
  <si>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</si>
  <si>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</si>
  <si>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</si>
  <si>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</si>
  <si>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</si>
  <si>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</si>
  <si>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</si>
  <si>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</si>
  <si>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</si>
  <si>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</si>
  <si>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</si>
  <si>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</si>
  <si>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</si>
  <si>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</si>
  <si>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</si>
  <si>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</si>
  <si>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</si>
  <si>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</si>
  <si>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</si>
  <si>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</si>
  <si>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</si>
  <si>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</si>
  <si>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</si>
  <si>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</si>
  <si>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</si>
  <si>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</si>
  <si>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</si>
  <si>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</si>
  <si>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</si>
  <si>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</si>
  <si>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</si>
  <si>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</si>
  <si>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</si>
  <si>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</si>
  <si>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</si>
  <si>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</si>
  <si>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</si>
  <si>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</si>
  <si>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</si>
  <si>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</si>
  <si>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</si>
  <si>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</si>
  <si>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</si>
  <si>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</si>
  <si>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</si>
  <si>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</si>
  <si>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</si>
  <si>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</si>
  <si>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</si>
  <si>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</si>
  <si>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</si>
  <si>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</si>
  <si>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</si>
  <si>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</si>
  <si>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</si>
  <si>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</si>
  <si>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</si>
  <si>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</si>
  <si>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</si>
  <si>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</si>
  <si>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</si>
  <si>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</si>
  <si>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</si>
  <si>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</si>
  <si>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</si>
  <si>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</si>
  <si>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</si>
  <si>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</si>
  <si>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</si>
  <si>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</si>
  <si>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</si>
  <si>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</si>
  <si>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</si>
  <si>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</si>
  <si>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</si>
  <si>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</si>
  <si>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</si>
  <si>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</si>
  <si>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</si>
  <si>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</si>
  <si>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</si>
  <si>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</si>
  <si>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</si>
  <si>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</si>
  <si>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</si>
  <si>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</si>
  <si>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</si>
  <si>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</si>
  <si>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</si>
  <si>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</si>
  <si>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</si>
  <si>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</si>
  <si>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</si>
  <si>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</si>
  <si>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</si>
  <si>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</si>
  <si>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</si>
  <si>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</si>
  <si>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</si>
  <si>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</si>
  <si>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</si>
  <si>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</si>
  <si>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</si>
  <si>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</si>
  <si>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</si>
  <si>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</si>
  <si>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</si>
  <si>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</si>
  <si>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</si>
  <si>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</si>
  <si>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</si>
  <si>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</si>
  <si>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</si>
  <si>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</si>
  <si>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</si>
  <si>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</si>
  <si>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</si>
  <si>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</si>
  <si>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</si>
  <si>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</si>
  <si>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</si>
  <si>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</si>
  <si>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</si>
  <si>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</si>
  <si>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</si>
  <si>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</si>
  <si>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</si>
  <si>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</si>
  <si>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</si>
  <si>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</si>
  <si>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</si>
  <si>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</si>
  <si>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</si>
  <si>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</si>
  <si>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</si>
  <si>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</si>
  <si>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</si>
  <si>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</si>
  <si>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</si>
  <si>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</si>
  <si>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</si>
  <si>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</si>
  <si>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</si>
  <si>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</si>
  <si>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</si>
  <si>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</si>
  <si>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</si>
  <si>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</si>
  <si>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</si>
  <si>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</si>
  <si>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</si>
  <si>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</si>
  <si>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</si>
  <si>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</si>
  <si>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</si>
  <si>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</si>
  <si>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</si>
  <si>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</si>
  <si>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</si>
  <si>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</si>
  <si>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</si>
  <si>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</si>
  <si>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</si>
  <si>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</si>
  <si>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</si>
  <si>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</si>
  <si>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</si>
  <si>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</si>
  <si>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</si>
  <si>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</si>
  <si>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</si>
  <si>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</si>
  <si>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</si>
  <si>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</si>
  <si>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</si>
  <si>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</si>
  <si>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</si>
  <si>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</si>
  <si>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</si>
  <si>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</si>
  <si>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</si>
  <si>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</si>
  <si>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</si>
  <si>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</si>
  <si>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</si>
  <si>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</si>
  <si>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</si>
  <si>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</si>
  <si>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</si>
  <si>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</si>
  <si>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</si>
  <si>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</si>
  <si>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</si>
  <si>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</si>
  <si>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</si>
  <si>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</si>
  <si>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</si>
  <si>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</si>
  <si>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</si>
  <si>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</si>
  <si>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</si>
  <si>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</si>
  <si>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</si>
  <si>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</si>
  <si>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</si>
  <si>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</si>
  <si>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</si>
  <si>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</si>
  <si>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</si>
  <si>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</si>
  <si>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</si>
  <si>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</si>
  <si>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</si>
  <si>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</si>
  <si>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</si>
  <si>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</si>
  <si>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</si>
  <si>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</si>
  <si>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</si>
  <si>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</si>
  <si>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</si>
  <si>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</si>
  <si>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</si>
  <si>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</si>
  <si>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</si>
  <si>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</si>
  <si>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</si>
  <si>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</si>
  <si>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</si>
  <si>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</si>
  <si>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</si>
  <si>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</si>
  <si>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</si>
  <si>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</si>
  <si>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</si>
  <si>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</si>
  <si>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</si>
  <si>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</si>
  <si>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</si>
  <si>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</si>
  <si>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</si>
  <si>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</si>
  <si>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</si>
  <si>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</si>
  <si>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</si>
  <si>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</si>
  <si>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</si>
  <si>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</si>
  <si>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</si>
  <si>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</si>
  <si>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</si>
  <si>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</si>
  <si>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</si>
  <si>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</si>
  <si>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</si>
  <si>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</si>
  <si>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</si>
  <si>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</si>
  <si>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</si>
  <si>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</si>
  <si>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</si>
  <si>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</si>
  <si>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</si>
  <si>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</si>
  <si>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</si>
  <si>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</si>
  <si>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</si>
  <si>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</si>
  <si>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</si>
  <si>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</si>
  <si>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</si>
  <si>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</si>
  <si>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</si>
  <si>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</si>
  <si>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</si>
  <si>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</si>
  <si>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</si>
  <si>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</si>
  <si>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</si>
  <si>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</si>
  <si>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</si>
  <si>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</si>
  <si>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</si>
  <si>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</si>
  <si>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</si>
  <si>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</si>
  <si>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</si>
  <si>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</si>
  <si>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</si>
  <si>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</si>
  <si>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</si>
  <si>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</si>
  <si>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</si>
  <si>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</si>
  <si>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</si>
  <si>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</si>
  <si>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</si>
  <si>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</si>
  <si>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</si>
  <si>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</si>
  <si>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</si>
  <si>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</si>
  <si>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</si>
  <si>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</si>
  <si>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</si>
  <si>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</si>
  <si>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</si>
  <si>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</si>
  <si>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</si>
  <si>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</si>
  <si>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</si>
  <si>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</si>
  <si>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</si>
  <si>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</si>
  <si>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</si>
  <si>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</si>
  <si>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</si>
  <si>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</si>
  <si>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</si>
  <si>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</si>
  <si>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</si>
  <si>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</si>
  <si>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</si>
  <si>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</si>
  <si>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</si>
  <si>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</si>
  <si>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</si>
  <si>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</si>
  <si>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</si>
  <si>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</si>
  <si>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</si>
  <si>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</si>
  <si>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</si>
  <si>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</si>
  <si>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</si>
  <si>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</si>
  <si>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</si>
  <si>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</si>
  <si>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</si>
  <si>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</si>
  <si>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</si>
  <si>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</si>
  <si>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</si>
  <si>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</si>
  <si>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</si>
  <si>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</si>
  <si>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</si>
  <si>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</si>
  <si>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</si>
  <si>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</si>
  <si>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</si>
  <si>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</si>
  <si>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</si>
  <si>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</si>
  <si>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</si>
  <si>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</si>
  <si>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</si>
  <si>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</si>
  <si>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</si>
  <si>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</si>
  <si>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</si>
  <si>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</si>
  <si>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</si>
  <si>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</si>
  <si>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</si>
  <si>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</si>
  <si>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</si>
  <si>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</si>
  <si>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</si>
  <si>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</si>
  <si>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</si>
  <si>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</si>
  <si>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</si>
  <si>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</si>
  <si>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</si>
  <si>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</si>
  <si>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</si>
  <si>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</si>
  <si>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</si>
  <si>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</si>
  <si>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</si>
  <si>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</si>
  <si>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</si>
  <si>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</si>
  <si>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</si>
  <si>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</si>
  <si>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</si>
  <si>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</si>
  <si>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</si>
  <si>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</si>
  <si>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</si>
  <si>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</si>
  <si>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</si>
  <si>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</si>
  <si>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</si>
  <si>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</si>
  <si>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</si>
  <si>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</si>
  <si>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</si>
  <si>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</si>
  <si>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</si>
  <si>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</si>
  <si>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</si>
  <si>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</si>
  <si>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</si>
  <si>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</si>
  <si>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</si>
  <si>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</si>
  <si>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</si>
  <si>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</si>
  <si>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</si>
  <si>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</si>
  <si>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</si>
  <si>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</si>
  <si>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</si>
  <si>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</si>
  <si>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</si>
  <si>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</si>
  <si>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</si>
  <si>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</si>
  <si>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</si>
  <si>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</si>
  <si>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</si>
  <si>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</si>
  <si>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</si>
  <si>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</si>
  <si>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</si>
  <si>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</si>
  <si>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</si>
  <si>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</si>
  <si>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</si>
  <si>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</si>
  <si>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</si>
  <si>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</si>
  <si>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</si>
  <si>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</si>
  <si>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</si>
  <si>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</si>
  <si>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</si>
  <si>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</si>
  <si>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</si>
  <si>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</si>
  <si>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</si>
  <si>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</si>
  <si>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</si>
  <si>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</si>
  <si>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</si>
  <si>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</si>
  <si>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</si>
  <si>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</si>
  <si>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</si>
  <si>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</si>
  <si>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</si>
  <si>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</si>
  <si>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</si>
  <si>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</si>
  <si>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</si>
  <si>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</si>
  <si>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</si>
  <si>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</si>
  <si>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</si>
  <si>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</si>
  <si>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</si>
  <si>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</si>
  <si>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</si>
  <si>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</si>
  <si>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</si>
  <si>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</si>
  <si>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</si>
  <si>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</si>
  <si>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</si>
  <si>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</si>
  <si>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</si>
  <si>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</si>
  <si>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</si>
  <si>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</si>
  <si>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</si>
  <si>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</si>
  <si>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</si>
  <si>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</si>
  <si>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</si>
  <si>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</si>
  <si>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</si>
  <si>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</si>
  <si>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</si>
  <si>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</si>
  <si>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</si>
  <si>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</si>
  <si>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</si>
  <si>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</si>
  <si>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</si>
  <si>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</si>
  <si>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</si>
  <si>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</si>
  <si>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</si>
  <si>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</si>
  <si>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</si>
  <si>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</si>
  <si>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</si>
  <si>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</si>
  <si>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</si>
  <si>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</si>
  <si>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</si>
  <si>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</si>
  <si>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</si>
  <si>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</si>
  <si>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</si>
  <si>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</si>
  <si>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</si>
  <si>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</si>
  <si>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</si>
  <si>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</si>
  <si>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</si>
  <si>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</si>
  <si>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</si>
  <si>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</si>
  <si>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</si>
  <si>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</si>
  <si>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</si>
  <si>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</si>
  <si>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</si>
  <si>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</si>
  <si>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</si>
  <si>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</si>
  <si>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</si>
  <si>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</si>
  <si>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</si>
  <si>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</si>
  <si>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</si>
  <si>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</si>
  <si>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</si>
  <si>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</si>
  <si>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</si>
  <si>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</si>
  <si>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</si>
  <si>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</si>
  <si>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</si>
  <si>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</si>
  <si>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</si>
  <si>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</si>
  <si>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</si>
  <si>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</si>
  <si>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</si>
  <si>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</si>
  <si>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</si>
  <si>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</si>
  <si>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</si>
  <si>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</si>
  <si>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</si>
  <si>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</si>
  <si>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</si>
  <si>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</si>
  <si>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</si>
  <si>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</si>
  <si>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</si>
  <si>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</si>
  <si>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</si>
  <si>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</si>
  <si>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</si>
  <si>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</si>
  <si>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</si>
  <si>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</si>
  <si>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</si>
  <si>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</si>
  <si>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</si>
  <si>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</si>
  <si>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</si>
  <si>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</si>
  <si>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</si>
  <si>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</si>
  <si>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</si>
  <si>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</si>
  <si>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</si>
  <si>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</si>
  <si>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</si>
  <si>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</si>
  <si>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</si>
  <si>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</si>
  <si>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</si>
  <si>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</si>
  <si>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</si>
  <si>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</si>
  <si>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</si>
  <si>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</si>
  <si>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</si>
  <si>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</si>
  <si>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</si>
  <si>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</si>
  <si>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</si>
  <si>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</si>
  <si>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</si>
  <si>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</si>
  <si>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</si>
  <si>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</si>
  <si>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</si>
  <si>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</si>
  <si>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</si>
  <si>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</si>
  <si>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</si>
  <si>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</si>
  <si>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</si>
  <si>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</si>
  <si>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</si>
  <si>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</si>
  <si>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</si>
  <si>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</si>
  <si>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</si>
  <si>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</si>
  <si>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</si>
  <si>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</si>
  <si>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</si>
  <si>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</si>
  <si>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</si>
  <si>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</si>
  <si>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</si>
  <si>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</si>
  <si>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</si>
  <si>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</si>
  <si>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</si>
  <si>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</si>
  <si>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</si>
  <si>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</si>
  <si>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</si>
  <si>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</si>
  <si>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</si>
  <si>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</si>
  <si>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</si>
  <si>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</si>
  <si>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</si>
  <si>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</si>
  <si>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</si>
  <si>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</si>
  <si>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</si>
  <si>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</si>
  <si>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</si>
  <si>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</si>
  <si>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</si>
  <si>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</si>
  <si>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</si>
  <si>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</si>
  <si>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</si>
  <si>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</si>
  <si>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</si>
  <si>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</si>
  <si>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</si>
  <si>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</si>
  <si>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</si>
  <si>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</si>
  <si>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</si>
  <si>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</si>
  <si>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</si>
  <si>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</si>
  <si>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</si>
  <si>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</si>
  <si>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</si>
  <si>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</si>
  <si>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</si>
  <si>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</si>
  <si>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</si>
  <si>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</si>
  <si>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</si>
  <si>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</si>
  <si>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</si>
  <si>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</si>
  <si>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</si>
  <si>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</si>
  <si>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</si>
  <si>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</si>
  <si>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</si>
  <si>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</si>
  <si>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</si>
  <si>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</si>
  <si>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</si>
  <si>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</si>
  <si>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</si>
  <si>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</si>
  <si>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</si>
  <si>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</si>
  <si>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</si>
  <si>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</si>
  <si>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</si>
  <si>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</si>
  <si>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</si>
  <si>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</si>
  <si>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</si>
  <si>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</si>
  <si>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</si>
  <si>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</si>
  <si>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</si>
  <si>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</si>
  <si>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</si>
  <si>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</si>
  <si>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</si>
  <si>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</si>
  <si>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</si>
  <si>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</si>
  <si>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</si>
  <si>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</si>
  <si>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</si>
  <si>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</si>
  <si>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</si>
  <si>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</si>
  <si>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</si>
  <si>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</si>
  <si>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</si>
  <si>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</si>
  <si>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</si>
  <si>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</si>
  <si>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</si>
  <si>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</si>
  <si>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</si>
  <si>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</si>
  <si>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</si>
  <si>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</si>
  <si>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</si>
  <si>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</si>
  <si>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</si>
  <si>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</si>
  <si>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</si>
  <si>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</si>
  <si>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</si>
  <si>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</si>
  <si>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</si>
  <si>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</si>
  <si>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</si>
  <si>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</si>
  <si>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</si>
  <si>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</si>
  <si>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</si>
  <si>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</si>
  <si>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</si>
  <si>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</si>
  <si>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</si>
  <si>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</si>
  <si>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</si>
  <si>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</si>
  <si>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</si>
  <si>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</si>
  <si>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</si>
  <si>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</si>
  <si>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</si>
  <si>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</si>
  <si>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</si>
  <si>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</si>
  <si>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</si>
  <si>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</si>
  <si>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</si>
  <si>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</si>
  <si>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</si>
  <si>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</si>
  <si>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</si>
  <si>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</si>
  <si>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</si>
  <si>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</si>
  <si>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</si>
  <si>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</si>
  <si>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</si>
  <si>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</si>
  <si>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</si>
  <si>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</si>
  <si>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</si>
  <si>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</si>
  <si>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</si>
  <si>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</si>
  <si>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</si>
  <si>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</si>
  <si>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</si>
  <si>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</si>
  <si>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</si>
  <si>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</si>
  <si>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</si>
  <si>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</si>
  <si>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</si>
  <si>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</si>
  <si>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</si>
  <si>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</si>
  <si>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</si>
  <si>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</si>
  <si>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</si>
  <si>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</si>
  <si>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</si>
  <si>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</si>
  <si>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</si>
  <si>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</si>
  <si>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</si>
  <si>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</si>
  <si>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</si>
  <si>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</si>
  <si>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</si>
  <si>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</si>
  <si>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</si>
  <si>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</si>
  <si>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</si>
  <si>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</si>
  <si>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</si>
  <si>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</si>
  <si>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</si>
  <si>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</si>
  <si>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</si>
  <si>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</si>
  <si>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</si>
  <si>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</si>
  <si>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</si>
  <si>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</si>
  <si>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</si>
  <si>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</si>
  <si>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</si>
  <si>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</si>
  <si>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</si>
  <si>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</si>
  <si>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</si>
  <si>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</si>
  <si>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</si>
  <si>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</si>
  <si>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</si>
  <si>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</si>
  <si>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</si>
  <si>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</si>
  <si>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</si>
  <si>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</si>
  <si>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</si>
  <si>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</si>
  <si>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</si>
  <si>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</si>
  <si>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</si>
  <si>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</si>
  <si>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</si>
  <si>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</si>
  <si>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</si>
  <si>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</si>
  <si>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</si>
  <si>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</si>
  <si>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</si>
  <si>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</si>
  <si>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</si>
  <si>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</si>
  <si>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</si>
  <si>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</si>
  <si>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</si>
  <si>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</si>
  <si>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</si>
  <si>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</si>
  <si>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</si>
  <si>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</si>
  <si>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</si>
  <si>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</si>
  <si>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</si>
  <si>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</si>
  <si>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</si>
  <si>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</si>
  <si>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</si>
  <si>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</si>
  <si>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</si>
  <si>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</si>
  <si>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</si>
  <si>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</si>
  <si>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</si>
  <si>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</si>
  <si>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</si>
  <si>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</si>
  <si>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</si>
  <si>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</si>
  <si>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</si>
  <si>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</si>
  <si>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</si>
  <si>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</si>
  <si>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</si>
  <si>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</si>
  <si>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</si>
  <si>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</si>
  <si>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</si>
  <si>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</si>
  <si>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</si>
  <si>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</si>
  <si>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</si>
  <si>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</si>
  <si>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</si>
  <si>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</si>
  <si>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</si>
  <si>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</si>
  <si>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</si>
  <si>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</si>
  <si>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</si>
  <si>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</si>
  <si>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</si>
  <si>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</si>
  <si>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</si>
  <si>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</si>
  <si>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</si>
  <si>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</si>
  <si>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</si>
  <si>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</si>
  <si>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</si>
  <si>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</si>
  <si>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</si>
  <si>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</si>
  <si>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</si>
  <si>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</si>
  <si>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</si>
  <si>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</si>
  <si>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</si>
  <si>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</si>
  <si>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</si>
  <si>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</si>
  <si>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</si>
  <si>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</si>
  <si>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</si>
  <si>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</si>
  <si>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</si>
  <si>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</si>
  <si>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</si>
  <si>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</si>
  <si>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</si>
  <si>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</si>
  <si>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</si>
  <si>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</si>
  <si>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</si>
  <si>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</si>
  <si>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</si>
  <si>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</si>
  <si>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</si>
  <si>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</si>
  <si>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</si>
  <si>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</si>
  <si>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</si>
  <si>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</si>
  <si>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</si>
  <si>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</si>
  <si>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</si>
  <si>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</si>
  <si>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</si>
  <si>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</si>
  <si>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</si>
  <si>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</si>
  <si>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</si>
  <si>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</si>
  <si>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</si>
  <si>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</si>
  <si>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</si>
  <si>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</si>
  <si>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</si>
  <si>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</si>
  <si>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</si>
  <si>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</si>
  <si>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</si>
  <si>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</si>
  <si>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</si>
  <si>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</si>
  <si>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</si>
  <si>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</si>
  <si>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</si>
  <si>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</si>
  <si>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</si>
  <si>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</si>
  <si>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</si>
  <si>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</si>
  <si>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</si>
  <si>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</si>
  <si>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</si>
  <si>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</si>
  <si>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</si>
  <si>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</si>
  <si>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</si>
  <si>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</si>
  <si>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</si>
  <si>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</si>
  <si>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</si>
  <si>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</si>
  <si>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</si>
  <si>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</si>
  <si>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</si>
  <si>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</si>
  <si>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</si>
  <si>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</si>
  <si>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</si>
  <si>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</si>
  <si>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</si>
  <si>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</si>
  <si>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</si>
  <si>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</si>
  <si>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</si>
  <si>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</si>
  <si>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</si>
  <si>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</si>
  <si>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</si>
  <si>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</si>
  <si>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</si>
  <si>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</si>
  <si>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</si>
  <si>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</si>
  <si>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</si>
  <si>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</si>
  <si>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</si>
  <si>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</si>
  <si>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</si>
  <si>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</si>
  <si>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</si>
  <si>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</si>
  <si>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</si>
  <si>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</si>
  <si>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</si>
  <si>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</si>
  <si>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</si>
  <si>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</si>
  <si>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</si>
  <si>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</si>
  <si>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</si>
  <si>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</si>
  <si>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</si>
  <si>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</si>
  <si>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</si>
  <si>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</si>
  <si>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</si>
  <si>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</si>
  <si>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</si>
  <si>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</si>
  <si>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</si>
  <si>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</si>
  <si>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</si>
  <si>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</si>
  <si>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</si>
  <si>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</si>
  <si>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</si>
  <si>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</si>
  <si>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</si>
  <si>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</si>
  <si>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</si>
  <si>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</si>
  <si>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</si>
  <si>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</si>
  <si>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</si>
  <si>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</si>
  <si>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</si>
  <si>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</si>
  <si>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</si>
  <si>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</si>
  <si>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</si>
  <si>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</si>
  <si>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</si>
  <si>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</si>
  <si>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</si>
  <si>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</si>
  <si>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</si>
  <si>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</si>
  <si>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</si>
  <si>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</si>
  <si>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</si>
  <si>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</si>
  <si>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</si>
  <si>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</si>
  <si>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</si>
  <si>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</si>
  <si>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</si>
  <si>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</si>
  <si>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</si>
  <si>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</si>
  <si>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</si>
  <si>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</si>
  <si>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</si>
  <si>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</si>
  <si>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</si>
  <si>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</si>
  <si>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</si>
  <si>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</si>
  <si>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</si>
  <si>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</si>
  <si>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</si>
  <si>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</si>
  <si>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</si>
  <si>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</si>
  <si>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</si>
  <si>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</si>
  <si>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</si>
  <si>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</si>
  <si>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</si>
  <si>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</si>
  <si>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</si>
  <si>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</si>
  <si>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</si>
  <si>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</si>
  <si>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</si>
  <si>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</si>
  <si>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</si>
  <si>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</si>
  <si>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</si>
  <si>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</si>
  <si>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</si>
  <si>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</si>
  <si>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</si>
  <si>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</si>
  <si>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</si>
  <si>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</si>
  <si>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</si>
  <si>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</si>
  <si>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</si>
  <si>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</si>
  <si>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</si>
  <si>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</si>
  <si>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</si>
  <si>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</si>
  <si>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</si>
  <si>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</si>
  <si>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</si>
  <si>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</si>
  <si>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</si>
  <si>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</si>
  <si>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</si>
  <si>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</si>
  <si>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</si>
  <si>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</si>
  <si>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</si>
  <si>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</si>
  <si>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</si>
  <si>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</si>
  <si>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</si>
  <si>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</si>
  <si>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</si>
  <si>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</si>
  <si>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</si>
  <si>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</si>
  <si>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</si>
  <si>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</si>
  <si>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</si>
  <si>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</si>
  <si>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</si>
  <si>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</si>
  <si>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</si>
  <si>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</si>
  <si>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</si>
  <si>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</si>
  <si>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</si>
  <si>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</si>
  <si>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</si>
  <si>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</si>
  <si>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</si>
  <si>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</si>
  <si>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</si>
  <si>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</si>
  <si>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</si>
  <si>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</si>
  <si>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</si>
  <si>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</si>
  <si>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</si>
  <si>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</si>
  <si>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</si>
  <si>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</si>
  <si>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</si>
  <si>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</si>
  <si>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</si>
  <si>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</si>
  <si>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</si>
  <si>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</si>
  <si>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</si>
  <si>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</si>
  <si>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</si>
  <si>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</si>
  <si>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</si>
  <si>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</si>
  <si>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</si>
  <si>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</si>
  <si>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</si>
  <si>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</si>
  <si>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</si>
  <si>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</si>
  <si>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</si>
  <si>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</si>
  <si>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</si>
  <si>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</si>
  <si>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</si>
  <si>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</si>
  <si>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</si>
  <si>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</si>
  <si>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</si>
  <si>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</si>
  <si>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</si>
  <si>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</si>
  <si>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</si>
  <si>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</si>
  <si>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</si>
  <si>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</si>
  <si>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</si>
  <si>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</si>
  <si>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</si>
  <si>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</si>
  <si>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</si>
  <si>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</si>
  <si>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</si>
  <si>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</si>
  <si>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</si>
  <si>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</si>
  <si>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</si>
  <si>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</si>
  <si>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</si>
  <si>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</si>
  <si>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</si>
  <si>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</si>
  <si>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</si>
  <si>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</si>
  <si>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</si>
  <si>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</si>
  <si>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</si>
  <si>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</si>
  <si>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</si>
  <si>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</si>
  <si>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</si>
  <si>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</si>
  <si>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</si>
  <si>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</si>
  <si>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</si>
  <si>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</si>
  <si>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</si>
  <si>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</si>
  <si>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</si>
  <si>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</si>
  <si>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</si>
  <si>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</si>
  <si>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</si>
  <si>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</si>
  <si>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</si>
  <si>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</si>
  <si>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</si>
  <si>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</si>
  <si>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</si>
  <si>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</si>
  <si>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</si>
  <si>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</si>
  <si>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</si>
  <si>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</si>
  <si>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</si>
  <si>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</si>
  <si>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</si>
  <si>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</si>
  <si>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</si>
  <si>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</si>
  <si>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</si>
  <si>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</si>
  <si>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</si>
  <si>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</si>
  <si>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</si>
  <si>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</si>
  <si>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</si>
  <si>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</si>
  <si>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</si>
  <si>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</si>
  <si>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</si>
  <si>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</si>
  <si>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</si>
  <si>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</si>
  <si>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</si>
  <si>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</si>
  <si>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</si>
  <si>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</si>
  <si>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</si>
  <si>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</si>
  <si>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</si>
  <si>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</si>
  <si>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</si>
  <si>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</si>
  <si>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</si>
  <si>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</si>
  <si>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</si>
  <si>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</si>
  <si>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</si>
  <si>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</si>
  <si>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</si>
  <si>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</si>
  <si>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</si>
  <si>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</si>
  <si>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</si>
  <si>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</si>
  <si>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</si>
  <si>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</si>
  <si>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</si>
  <si>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</si>
  <si>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</si>
  <si>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</si>
  <si>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</si>
  <si>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</si>
  <si>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</si>
  <si>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</si>
  <si>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</si>
  <si>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</si>
  <si>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</si>
  <si>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</si>
  <si>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</si>
  <si>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</si>
  <si>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</si>
  <si>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</si>
  <si>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</si>
  <si>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</si>
  <si>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</si>
  <si>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</si>
  <si>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</si>
  <si>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</si>
  <si>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</si>
  <si>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</si>
  <si>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</si>
  <si>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</si>
  <si>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</si>
  <si>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</si>
  <si>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</si>
  <si>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</si>
  <si>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</si>
  <si>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</si>
  <si>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</si>
  <si>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</si>
  <si>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</si>
  <si>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</si>
  <si>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</si>
  <si>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</si>
  <si>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</si>
  <si>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</si>
  <si>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</si>
  <si>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</si>
  <si>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</si>
  <si>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</si>
  <si>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</si>
  <si>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</si>
  <si>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</si>
  <si>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</si>
  <si>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</si>
  <si>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</si>
  <si>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</si>
  <si>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</si>
  <si>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</si>
  <si>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</si>
  <si>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</si>
  <si>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</si>
  <si>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</si>
  <si>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</si>
  <si>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</si>
  <si>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</si>
  <si>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</si>
  <si>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</si>
  <si>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</si>
  <si>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</si>
  <si>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</si>
  <si>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</si>
  <si>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</si>
  <si>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</si>
  <si>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</si>
  <si>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</si>
  <si>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</si>
  <si>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</si>
  <si>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</si>
  <si>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</si>
  <si>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</si>
  <si>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</si>
  <si>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</si>
  <si>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</si>
  <si>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</si>
  <si>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</si>
  <si>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</si>
  <si>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</si>
  <si>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</si>
  <si>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</si>
  <si>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</si>
  <si>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</si>
  <si>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</si>
  <si>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</si>
  <si>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</si>
  <si>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</si>
  <si>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</si>
  <si>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</si>
  <si>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</si>
  <si>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</si>
  <si>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</si>
  <si>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</si>
  <si>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</si>
  <si>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</si>
  <si>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</si>
  <si>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</si>
  <si>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</si>
  <si>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</si>
  <si>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</si>
  <si>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</si>
  <si>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</si>
  <si>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</si>
  <si>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</si>
  <si>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</si>
  <si>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</si>
  <si>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</si>
  <si>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</si>
  <si>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</si>
  <si>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</si>
  <si>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</si>
  <si>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</si>
  <si>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</si>
  <si>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</si>
  <si>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</si>
  <si>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</si>
  <si>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</si>
  <si>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</si>
  <si>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</si>
  <si>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</si>
  <si>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</si>
  <si>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</si>
  <si>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</si>
  <si>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</si>
  <si>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</si>
  <si>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</si>
  <si>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</si>
  <si>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</si>
  <si>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</si>
  <si>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</si>
  <si>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</si>
  <si>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</si>
  <si>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</si>
  <si>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</si>
  <si>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</si>
  <si>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</si>
  <si>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</si>
  <si>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</si>
  <si>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</si>
  <si>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</si>
  <si>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</si>
  <si>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</si>
  <si>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</si>
  <si>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</si>
  <si>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</si>
  <si>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</si>
  <si>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</si>
  <si>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</si>
  <si>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</si>
  <si>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</si>
  <si>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</si>
  <si>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</si>
  <si>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</si>
  <si>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</si>
  <si>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</si>
  <si>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</si>
  <si>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</si>
  <si>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</si>
  <si>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</si>
  <si>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</si>
  <si>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</si>
  <si>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</si>
  <si>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</si>
  <si>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</si>
  <si>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</si>
  <si>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</si>
  <si>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</si>
  <si>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</si>
  <si>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</si>
  <si>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</si>
  <si>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</si>
  <si>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</si>
  <si>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</si>
  <si>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</si>
  <si>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</si>
  <si>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</si>
  <si>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</si>
  <si>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</si>
  <si>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</si>
  <si>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</si>
  <si>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</si>
  <si>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</si>
  <si>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</si>
  <si>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</si>
  <si>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</si>
  <si>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</si>
  <si>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</si>
  <si>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</si>
  <si>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</si>
  <si>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</si>
  <si>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</si>
  <si>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</si>
  <si>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</si>
  <si>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</si>
  <si>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</si>
  <si>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</si>
  <si>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</si>
  <si>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</si>
  <si>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</si>
  <si>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</si>
  <si>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</si>
  <si>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</si>
  <si>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</si>
  <si>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</si>
  <si>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</si>
  <si>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</si>
  <si>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</si>
  <si>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</si>
  <si>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</si>
  <si>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</si>
  <si>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</si>
  <si>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</si>
  <si>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</si>
  <si>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</si>
  <si>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</si>
  <si>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</si>
  <si>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</si>
  <si>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</si>
  <si>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</si>
  <si>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</si>
  <si>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</si>
  <si>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</si>
  <si>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</si>
  <si>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</si>
  <si>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</si>
  <si>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</si>
  <si>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</si>
  <si>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</si>
  <si>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</si>
  <si>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</si>
  <si>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</si>
  <si>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</si>
  <si>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</si>
  <si>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</si>
  <si>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</si>
  <si>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</si>
  <si>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</si>
  <si>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</si>
  <si>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</si>
  <si>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</si>
  <si>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</si>
  <si>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</si>
  <si>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</si>
  <si>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</si>
  <si>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</si>
  <si>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</si>
  <si>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</si>
  <si>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</si>
  <si>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</si>
  <si>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</si>
  <si>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</si>
  <si>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</si>
  <si>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</si>
  <si>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</si>
  <si>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</si>
  <si>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</si>
  <si>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</si>
  <si>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</si>
  <si>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</si>
  <si>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</si>
  <si>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</si>
  <si>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</si>
  <si>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</si>
  <si>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</si>
  <si>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</si>
  <si>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</si>
  <si>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</si>
  <si>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</si>
  <si>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</si>
  <si>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</si>
  <si>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</si>
  <si>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</si>
  <si>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</si>
  <si>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</si>
  <si>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</si>
  <si>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</si>
  <si>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</si>
  <si>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</si>
  <si>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</si>
  <si>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</si>
  <si>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</si>
  <si>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</si>
  <si>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</si>
  <si>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</si>
  <si>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</si>
  <si>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</si>
  <si>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</si>
  <si>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</si>
  <si>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</si>
  <si>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</si>
  <si>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</si>
  <si>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</si>
  <si>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</si>
  <si>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</si>
  <si>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</si>
  <si>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</si>
  <si>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</si>
  <si>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</si>
  <si>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</si>
  <si>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</si>
  <si>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</si>
  <si>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</si>
  <si>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</si>
  <si>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</si>
  <si>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</si>
  <si>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</si>
  <si>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</si>
  <si>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</si>
  <si>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</si>
  <si>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</si>
  <si>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</si>
  <si>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</si>
  <si>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</si>
  <si>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</si>
  <si>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</si>
  <si>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</si>
  <si>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</si>
  <si>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</si>
  <si>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</si>
  <si>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</si>
  <si>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</si>
  <si>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</si>
  <si>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</si>
  <si>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</si>
  <si>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</si>
  <si>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</si>
  <si>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</si>
  <si>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</si>
  <si>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</si>
  <si>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</si>
  <si>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</si>
  <si>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</si>
  <si>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</si>
  <si>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</si>
  <si>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</si>
  <si>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</si>
  <si>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</si>
  <si>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</si>
  <si>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</si>
  <si>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</si>
  <si>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</si>
  <si>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</si>
  <si>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</si>
  <si>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</si>
  <si>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</si>
  <si>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</si>
  <si>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</si>
  <si>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</si>
  <si>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</si>
  <si>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</si>
  <si>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</si>
  <si>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</si>
  <si>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</si>
  <si>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</si>
  <si>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</si>
  <si>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</si>
  <si>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</si>
  <si>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</si>
  <si>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</si>
  <si>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</si>
  <si>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</si>
  <si>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</si>
  <si>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</si>
  <si>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</si>
  <si>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</si>
  <si>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</si>
  <si>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</si>
  <si>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</si>
  <si>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</si>
  <si>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</si>
  <si>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</si>
  <si>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</si>
  <si>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</si>
  <si>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</si>
  <si>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</si>
  <si>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</si>
  <si>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</si>
  <si>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</si>
  <si>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</si>
  <si>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</si>
  <si>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</si>
  <si>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</si>
  <si>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</si>
  <si>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</si>
  <si>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</si>
  <si>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</si>
  <si>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</si>
  <si>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</si>
  <si>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</si>
  <si>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</si>
  <si>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</si>
  <si>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</si>
  <si>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</si>
  <si>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</si>
  <si>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</si>
  <si>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</si>
  <si>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</si>
  <si>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</si>
  <si>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</si>
  <si>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</si>
  <si>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</si>
  <si>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</si>
  <si>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</si>
  <si>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</si>
  <si>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</si>
  <si>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</si>
  <si>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</si>
  <si>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</si>
  <si>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</si>
  <si>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</si>
  <si>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</si>
  <si>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</si>
  <si>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</si>
  <si>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</si>
  <si>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</si>
  <si>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</si>
  <si>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</si>
  <si>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</si>
  <si>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</si>
  <si>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</si>
  <si>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</si>
  <si>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</si>
  <si>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</si>
  <si>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</si>
  <si>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</si>
  <si>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</si>
  <si>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</si>
  <si>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</si>
  <si>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</si>
  <si>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</si>
  <si>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</si>
  <si>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</si>
  <si>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</si>
  <si>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</si>
  <si>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</si>
  <si>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</si>
  <si>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</si>
  <si>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</si>
  <si>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</si>
  <si>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</si>
  <si>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</si>
  <si>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</si>
  <si>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</si>
  <si>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</si>
  <si>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</si>
  <si>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</si>
  <si>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</si>
  <si>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</si>
  <si>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</si>
  <si>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</si>
  <si>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</si>
  <si>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</si>
  <si>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</si>
  <si>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</si>
  <si>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</si>
  <si>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</si>
  <si>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</si>
  <si>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</si>
  <si>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</si>
  <si>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</si>
  <si>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</si>
  <si>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</si>
  <si>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</si>
  <si>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</si>
  <si>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</si>
  <si>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</si>
  <si>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</si>
  <si>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</si>
  <si>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</si>
  <si>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</si>
  <si>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</si>
  <si>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</si>
  <si>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</si>
  <si>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</si>
  <si>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</si>
  <si>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</si>
  <si>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</si>
  <si>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</si>
  <si>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</si>
  <si>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</si>
  <si>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</si>
  <si>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</si>
  <si>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</si>
  <si>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</si>
  <si>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</si>
  <si>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</si>
  <si>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</si>
  <si>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</si>
  <si>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</si>
  <si>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</si>
  <si>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</si>
  <si>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</si>
  <si>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</si>
  <si>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</si>
  <si>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</si>
  <si>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</si>
  <si>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</si>
  <si>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</si>
  <si>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</si>
  <si>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</si>
  <si>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</si>
  <si>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</si>
  <si>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</si>
  <si>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</si>
  <si>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</si>
  <si>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</si>
  <si>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</si>
  <si>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</si>
  <si>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</si>
  <si>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</si>
  <si>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</si>
  <si>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</si>
  <si>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</si>
  <si>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</si>
  <si>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</si>
  <si>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</si>
  <si>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</si>
  <si>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</si>
  <si>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</si>
  <si>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</si>
  <si>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</si>
  <si>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</si>
  <si>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</si>
  <si>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</si>
  <si>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</si>
  <si>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</si>
  <si>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</si>
  <si>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</si>
  <si>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</si>
  <si>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</si>
  <si>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</si>
  <si>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</si>
  <si>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</si>
  <si>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</si>
  <si>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</si>
  <si>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</si>
  <si>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</si>
  <si>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</si>
  <si>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</si>
  <si>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</si>
  <si>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</si>
  <si>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</si>
  <si>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</si>
  <si>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</si>
  <si>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</si>
  <si>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</si>
  <si>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</si>
  <si>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</si>
  <si>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</si>
  <si>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</si>
  <si>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</si>
  <si>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</si>
  <si>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</si>
  <si>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</si>
  <si>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</si>
  <si>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</si>
  <si>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</si>
  <si>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</si>
  <si>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</si>
  <si>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</si>
  <si>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</si>
  <si>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</si>
  <si>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</si>
  <si>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</si>
  <si>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</si>
  <si>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</si>
  <si>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</si>
  <si>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</si>
  <si>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</si>
  <si>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</si>
  <si>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</si>
  <si>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</si>
  <si>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</si>
  <si>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</si>
  <si>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</si>
  <si>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</si>
  <si>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</si>
  <si>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</si>
  <si>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</si>
  <si>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</si>
  <si>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</si>
  <si>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</si>
  <si>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</si>
  <si>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</si>
  <si>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</si>
  <si>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</si>
  <si>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</si>
  <si>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</si>
  <si>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</si>
  <si>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</si>
  <si>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</si>
  <si>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</si>
  <si>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</si>
  <si>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</si>
  <si>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</si>
  <si>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</si>
  <si>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</si>
  <si>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</si>
  <si>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</si>
  <si>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</si>
  <si>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</si>
  <si>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</si>
  <si>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</si>
  <si>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</si>
  <si>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</si>
  <si>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</si>
  <si>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</si>
  <si>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</si>
  <si>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</si>
  <si>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</si>
  <si>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</si>
  <si>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</si>
  <si>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</si>
  <si>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</si>
  <si>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</si>
  <si>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</si>
  <si>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</si>
  <si>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</si>
  <si>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</si>
  <si>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</si>
  <si>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</si>
  <si>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</si>
  <si>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</si>
  <si>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</si>
  <si>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</si>
  <si>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</si>
  <si>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</si>
  <si>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</si>
  <si>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</si>
  <si>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</si>
  <si>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</si>
  <si>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</si>
  <si>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</si>
  <si>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</si>
  <si>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</si>
  <si>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</si>
  <si>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</si>
  <si>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</si>
  <si>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</si>
  <si>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</si>
  <si>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</si>
  <si>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</si>
  <si>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</si>
  <si>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</si>
  <si>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</si>
  <si>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</si>
  <si>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</si>
  <si>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</si>
  <si>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</si>
  <si>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</si>
  <si>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</si>
  <si>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</si>
  <si>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</si>
  <si>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</si>
  <si>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</si>
  <si>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</si>
  <si>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</si>
  <si>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</si>
  <si>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</si>
  <si>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</si>
  <si>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</si>
  <si>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</si>
  <si>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</si>
  <si>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</si>
  <si>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</si>
  <si>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</si>
  <si>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</si>
  <si>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</si>
  <si>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</si>
  <si>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</si>
  <si>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</si>
  <si>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</si>
  <si>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</si>
  <si>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</si>
  <si>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</si>
  <si>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</si>
  <si>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</si>
  <si>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</si>
  <si>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</si>
  <si>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</si>
  <si>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</si>
  <si>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</si>
  <si>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</si>
  <si>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</si>
  <si>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</si>
  <si>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</si>
  <si>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</si>
  <si>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</si>
  <si>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</si>
  <si>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</si>
  <si>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</si>
  <si>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</si>
  <si>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</si>
  <si>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</si>
  <si>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</si>
  <si>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</si>
  <si>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</si>
  <si>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</si>
  <si>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</si>
  <si>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</si>
  <si>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</si>
  <si>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</si>
  <si>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</si>
  <si>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</si>
  <si>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</si>
  <si>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</si>
  <si>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</si>
  <si>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</si>
  <si>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</si>
  <si>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</si>
  <si>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</si>
  <si>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</si>
  <si>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</si>
  <si>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</si>
  <si>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</si>
  <si>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</si>
  <si>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</si>
  <si>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</si>
  <si>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</si>
  <si>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</si>
  <si>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</si>
  <si>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</si>
  <si>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</si>
  <si>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</si>
  <si>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</si>
  <si>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</si>
  <si>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</si>
  <si>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</si>
  <si>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</si>
  <si>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</si>
  <si>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</si>
  <si>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</si>
  <si>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</si>
  <si>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</si>
  <si>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</si>
  <si>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</si>
  <si>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</si>
  <si>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</si>
  <si>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</si>
  <si>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</si>
  <si>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</si>
  <si>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</si>
  <si>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</si>
  <si>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</si>
  <si>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</si>
  <si>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</si>
  <si>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</si>
  <si>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</si>
  <si>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</si>
  <si>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</si>
  <si>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</si>
  <si>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</si>
  <si>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</si>
  <si>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</si>
  <si>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</si>
  <si>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</si>
  <si>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</si>
  <si>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</si>
  <si>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</si>
  <si>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</si>
  <si>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</si>
  <si>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</si>
  <si>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</si>
  <si>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</si>
  <si>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</si>
  <si>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</si>
  <si>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</si>
  <si>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</si>
  <si>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</si>
  <si>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</si>
  <si>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</si>
  <si>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</si>
  <si>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</si>
  <si>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</si>
  <si>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</si>
  <si>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</si>
  <si>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</si>
  <si>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</si>
  <si>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</si>
  <si>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</si>
  <si>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</si>
  <si>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</si>
  <si>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</si>
  <si>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</si>
  <si>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</si>
  <si>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</si>
  <si>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</si>
  <si>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</si>
  <si>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</si>
  <si>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</si>
  <si>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</si>
  <si>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</si>
  <si>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</si>
  <si>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</si>
  <si>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</si>
  <si>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</si>
  <si>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</si>
  <si>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</si>
  <si>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</si>
  <si>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</si>
  <si>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</si>
  <si>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</si>
  <si>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</si>
  <si>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</si>
  <si>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</si>
  <si>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</si>
  <si>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</si>
  <si>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</si>
  <si>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</si>
  <si>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</si>
  <si>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</si>
  <si>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</si>
  <si>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</si>
  <si>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</si>
  <si>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</si>
  <si>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</si>
  <si>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</si>
  <si>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</si>
  <si>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</si>
  <si>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</si>
  <si>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</si>
  <si>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</si>
  <si>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</si>
  <si>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</si>
  <si>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</si>
  <si>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</si>
  <si>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</si>
  <si>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</si>
  <si>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</si>
  <si>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</si>
  <si>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</si>
  <si>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</si>
  <si>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</si>
  <si>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</si>
  <si>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</si>
  <si>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</si>
  <si>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</si>
  <si>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</si>
  <si>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</si>
  <si>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</si>
  <si>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</si>
  <si>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</si>
  <si>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</si>
  <si>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</si>
  <si>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</si>
  <si>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</si>
  <si>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</si>
  <si>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</si>
  <si>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</si>
  <si>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</si>
  <si>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</si>
  <si>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</si>
  <si>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</si>
  <si>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</si>
  <si>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</si>
  <si>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</si>
  <si>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</si>
  <si>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</si>
  <si>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</si>
  <si>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</si>
  <si>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</si>
  <si>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</si>
  <si>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</si>
  <si>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</si>
  <si>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</si>
  <si>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</si>
  <si>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</si>
  <si>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</si>
  <si>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</si>
  <si>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</si>
  <si>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</si>
  <si>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</si>
  <si>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</si>
  <si>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</si>
  <si>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</si>
  <si>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</si>
  <si>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</si>
  <si>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</si>
  <si>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</si>
  <si>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</si>
  <si>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</si>
  <si>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</si>
  <si>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</si>
  <si>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</si>
  <si>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</si>
  <si>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</si>
  <si>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</si>
  <si>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</si>
  <si>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</si>
  <si>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</si>
  <si>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</si>
  <si>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</si>
  <si>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</si>
  <si>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</si>
  <si>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</si>
  <si>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</si>
  <si>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</si>
  <si>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</si>
  <si>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</si>
  <si>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</si>
  <si>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</si>
  <si>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</si>
  <si>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</si>
  <si>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</si>
  <si>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</si>
  <si>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</si>
  <si>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</si>
  <si>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</si>
  <si>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</si>
  <si>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</si>
  <si>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</si>
  <si>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</si>
  <si>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</si>
  <si>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</si>
  <si>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</si>
  <si>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</si>
  <si>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</si>
  <si>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</si>
  <si>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</si>
  <si>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</si>
  <si>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</si>
  <si>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</si>
  <si>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</si>
  <si>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</si>
  <si>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</si>
  <si>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</si>
  <si>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</si>
  <si>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</si>
  <si>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</si>
  <si>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</si>
  <si>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</si>
  <si>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</si>
  <si>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</si>
  <si>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</si>
  <si>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</si>
  <si>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</si>
  <si>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</si>
  <si>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</si>
  <si>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</si>
  <si>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</si>
  <si>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</si>
  <si>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</si>
  <si>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</si>
  <si>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</si>
  <si>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</si>
  <si>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</si>
  <si>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</si>
  <si>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</si>
  <si>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</si>
  <si>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</si>
  <si>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</si>
  <si>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</si>
  <si>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</si>
  <si>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</si>
  <si>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</si>
  <si>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</si>
  <si>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</si>
  <si>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</si>
  <si>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</si>
  <si>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</si>
  <si>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</si>
  <si>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</si>
  <si>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</si>
  <si>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</si>
  <si>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</si>
  <si>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</si>
  <si>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</si>
  <si>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</si>
  <si>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</si>
  <si>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</si>
  <si>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</si>
  <si>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</si>
  <si>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</si>
  <si>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</si>
  <si>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</si>
  <si>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</si>
  <si>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</si>
  <si>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</si>
  <si>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</si>
  <si>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</si>
  <si>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</si>
  <si>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</si>
  <si>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</si>
  <si>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</si>
  <si>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</si>
  <si>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</si>
  <si>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</si>
  <si>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</si>
  <si>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</si>
  <si>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</si>
  <si>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</si>
  <si>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</si>
  <si>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</si>
  <si>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</si>
  <si>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</si>
  <si>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</si>
  <si>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</si>
  <si>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</si>
  <si>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</si>
  <si>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</si>
  <si>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</si>
  <si>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</si>
  <si>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</si>
  <si>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</si>
  <si>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</si>
  <si>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</si>
  <si>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</si>
  <si>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</si>
  <si>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</si>
  <si>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</si>
  <si>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</si>
  <si>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</si>
  <si>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</si>
  <si>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</si>
  <si>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</si>
  <si>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</si>
  <si>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</si>
  <si>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</si>
  <si>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</si>
  <si>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</si>
  <si>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</si>
  <si>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</si>
  <si>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</si>
  <si>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</si>
  <si>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</si>
  <si>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</si>
  <si>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</si>
  <si>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</si>
  <si>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</si>
  <si>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</si>
  <si>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</si>
  <si>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</si>
  <si>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</si>
  <si>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</si>
  <si>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</si>
  <si>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</si>
  <si>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</si>
  <si>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</si>
  <si>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</si>
  <si>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</si>
  <si>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</si>
  <si>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</si>
  <si>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</si>
  <si>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</si>
  <si>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</si>
  <si>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</si>
  <si>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</si>
  <si>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</si>
  <si>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</si>
  <si>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</si>
  <si>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</si>
  <si>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</si>
  <si>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</si>
  <si>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</si>
  <si>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</si>
  <si>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</si>
  <si>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</si>
  <si>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</si>
  <si>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</si>
  <si>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</si>
  <si>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</si>
  <si>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</si>
  <si>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</si>
  <si>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</si>
  <si>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</si>
  <si>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</si>
  <si>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</si>
  <si>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</si>
  <si>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</si>
  <si>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</si>
  <si>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</si>
  <si>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</si>
  <si>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</si>
  <si>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</si>
  <si>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</si>
  <si>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</si>
  <si>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</si>
  <si>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</si>
  <si>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</si>
  <si>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</si>
  <si>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</si>
  <si>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</si>
  <si>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</si>
  <si>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</si>
  <si>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</si>
  <si>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</si>
  <si>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</si>
  <si>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</si>
  <si>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</si>
  <si>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</si>
  <si>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</si>
  <si>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</si>
  <si>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</si>
  <si>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</si>
  <si>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</si>
  <si>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</si>
  <si>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</si>
  <si>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</si>
  <si>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</si>
  <si>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</si>
  <si>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</si>
  <si>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</si>
  <si>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</si>
  <si>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</si>
  <si>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</si>
  <si>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</si>
  <si>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</si>
  <si>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</si>
  <si>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</si>
  <si>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</si>
  <si>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</si>
  <si>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</si>
  <si>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</si>
  <si>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</si>
  <si>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</si>
  <si>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</si>
  <si>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</si>
  <si>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</si>
  <si>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</si>
  <si>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</si>
  <si>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</si>
  <si>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</si>
  <si>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</si>
  <si>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</si>
  <si>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</si>
  <si>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</si>
  <si>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</si>
  <si>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</si>
  <si>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</si>
  <si>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</si>
  <si>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</si>
  <si>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</si>
  <si>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</si>
  <si>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</si>
  <si>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</si>
  <si>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</si>
  <si>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</si>
  <si>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</si>
  <si>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</si>
  <si>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</si>
  <si>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</si>
  <si>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</si>
  <si>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</si>
  <si>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</si>
  <si>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</si>
  <si>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</si>
  <si>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</si>
  <si>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</si>
  <si>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</si>
  <si>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</si>
  <si>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</si>
  <si>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</si>
  <si>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</si>
  <si>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</si>
  <si>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</si>
  <si>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</si>
  <si>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</si>
  <si>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</si>
  <si>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</si>
  <si>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</si>
  <si>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</si>
  <si>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</si>
  <si>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</si>
  <si>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</si>
  <si>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</si>
  <si>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</si>
  <si>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</si>
  <si>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</si>
  <si>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</si>
  <si>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</si>
  <si>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</si>
  <si>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</si>
  <si>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</si>
  <si>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</si>
  <si>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</si>
  <si>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</si>
  <si>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</si>
  <si>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</si>
  <si>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</si>
  <si>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</si>
  <si>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</si>
  <si>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</si>
  <si>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</si>
  <si>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</si>
  <si>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</si>
  <si>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</si>
  <si>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</si>
  <si>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</si>
  <si>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</si>
  <si>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</si>
  <si>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</si>
  <si>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</si>
  <si>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</si>
  <si>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</si>
  <si>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</si>
  <si>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</si>
  <si>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</si>
  <si>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</si>
  <si>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</si>
  <si>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</si>
  <si>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</si>
  <si>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</si>
  <si>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</si>
  <si>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</si>
  <si>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</si>
  <si>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</si>
  <si>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</si>
  <si>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</si>
  <si>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</si>
  <si>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</si>
  <si>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</si>
  <si>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</si>
  <si>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</si>
  <si>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</si>
  <si>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</si>
  <si>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</si>
  <si>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</si>
  <si>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</si>
  <si>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</si>
  <si>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</si>
  <si>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</si>
  <si>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</si>
  <si>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</si>
  <si>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</si>
  <si>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</si>
  <si>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</si>
  <si>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</si>
  <si>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</si>
  <si>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</si>
  <si>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</si>
  <si>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</si>
  <si>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</si>
  <si>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</si>
  <si>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</si>
  <si>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</si>
  <si>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</si>
  <si>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</si>
  <si>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</si>
  <si>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</si>
  <si>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</si>
  <si>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</si>
  <si>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</si>
  <si>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</si>
  <si>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</si>
  <si>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</si>
  <si>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</si>
  <si>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</si>
  <si>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</si>
  <si>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</si>
  <si>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</si>
  <si>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</si>
  <si>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</si>
  <si>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</si>
  <si>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</si>
  <si>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</si>
  <si>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</si>
  <si>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</si>
  <si>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</si>
  <si>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</si>
  <si>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</si>
  <si>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</si>
  <si>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</si>
  <si>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</si>
  <si>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</si>
  <si>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</si>
  <si>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</si>
  <si>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</si>
  <si>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</si>
  <si>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</si>
  <si>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</si>
  <si>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</si>
  <si>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</si>
  <si>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</si>
  <si>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</si>
  <si>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</si>
  <si>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</si>
  <si>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</si>
  <si>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</si>
  <si>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</si>
  <si>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</si>
  <si>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</si>
  <si>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</si>
  <si>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</si>
  <si>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</si>
  <si>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</si>
  <si>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</si>
  <si>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</si>
  <si>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</si>
  <si>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</si>
  <si>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</si>
  <si>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</si>
  <si>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</si>
  <si>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</si>
  <si>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</si>
  <si>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</si>
  <si>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</si>
  <si>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</si>
  <si>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</si>
  <si>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</si>
  <si>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</si>
  <si>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</si>
  <si>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</si>
  <si>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</si>
  <si>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</si>
  <si>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</si>
  <si>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</si>
  <si>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</si>
  <si>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</si>
  <si>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</si>
  <si>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</si>
  <si>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</si>
  <si>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</si>
  <si>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</si>
  <si>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</si>
  <si>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</si>
  <si>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</si>
  <si>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</si>
  <si>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</si>
  <si>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</si>
  <si>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</si>
  <si>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</si>
  <si>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</si>
  <si>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</si>
  <si>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</si>
  <si>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</si>
  <si>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</si>
  <si>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</si>
  <si>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</si>
  <si>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</si>
  <si>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</si>
  <si>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</si>
  <si>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</si>
  <si>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</si>
  <si>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</si>
  <si>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</si>
  <si>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</si>
  <si>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</si>
  <si>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</si>
  <si>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</si>
  <si>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</si>
  <si>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</si>
  <si>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</si>
  <si>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</si>
  <si>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</si>
  <si>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</si>
  <si>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</si>
  <si>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</si>
  <si>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</si>
  <si>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</si>
  <si>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</si>
  <si>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</si>
  <si>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</si>
  <si>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</si>
  <si>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</si>
  <si>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</si>
  <si>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</si>
  <si>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</si>
  <si>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</si>
  <si>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</si>
  <si>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</si>
  <si>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</si>
  <si>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</si>
  <si>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</si>
  <si>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</si>
  <si>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</si>
  <si>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</si>
  <si>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</si>
  <si>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</si>
  <si>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</si>
  <si>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</si>
  <si>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</si>
  <si>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</si>
  <si>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</si>
  <si>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</si>
  <si>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</si>
  <si>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</si>
  <si>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</si>
  <si>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</si>
  <si>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</si>
  <si>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</si>
  <si>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</si>
  <si>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</si>
  <si>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</si>
  <si>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</si>
  <si>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</si>
  <si>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</si>
  <si>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</si>
  <si>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</si>
  <si>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</si>
  <si>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</si>
  <si>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</si>
  <si>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</si>
  <si>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</si>
  <si>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</si>
  <si>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</si>
  <si>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</si>
  <si>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</si>
  <si>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</si>
  <si>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</si>
  <si>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</si>
  <si>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</si>
  <si>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</si>
  <si>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</si>
  <si>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</si>
  <si>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</si>
  <si>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</si>
  <si>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</si>
  <si>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</si>
  <si>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</si>
  <si>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</si>
  <si>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</si>
  <si>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</si>
  <si>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</si>
  <si>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</si>
  <si>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</si>
  <si>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</si>
  <si>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</si>
  <si>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</si>
  <si>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</si>
  <si>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</si>
  <si>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</si>
  <si>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</si>
  <si>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</si>
  <si>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</si>
  <si>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</si>
  <si>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</si>
  <si>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</si>
  <si>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</si>
  <si>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</si>
  <si>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</si>
  <si>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</si>
  <si>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</si>
  <si>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</si>
  <si>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</si>
  <si>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</si>
  <si>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</si>
  <si>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</si>
  <si>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</si>
  <si>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</si>
  <si>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</si>
  <si>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</si>
  <si>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</si>
  <si>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</si>
  <si>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</si>
  <si>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</si>
  <si>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</si>
  <si>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</si>
  <si>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</si>
  <si>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</si>
  <si>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</si>
  <si>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</si>
  <si>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</si>
  <si>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</si>
  <si>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</si>
  <si>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</si>
  <si>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</si>
  <si>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</si>
  <si>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</si>
  <si>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</si>
  <si>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</si>
  <si>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</si>
  <si>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</si>
  <si>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</si>
  <si>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</si>
  <si>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</si>
  <si>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</si>
  <si>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</si>
  <si>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</si>
  <si>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</si>
  <si>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</si>
  <si>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</si>
  <si>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</si>
  <si>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</si>
  <si>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</si>
  <si>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</si>
  <si>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</si>
  <si>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</si>
  <si>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</si>
  <si>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</si>
  <si>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</si>
  <si>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</si>
  <si>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</si>
  <si>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</si>
  <si>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</si>
  <si>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</si>
  <si>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</si>
  <si>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</si>
  <si>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</si>
  <si>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</si>
  <si>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</si>
  <si>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</si>
  <si>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</si>
  <si>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</si>
  <si>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</si>
  <si>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</si>
  <si>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</si>
  <si>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</si>
  <si>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</si>
  <si>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</si>
  <si>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</si>
  <si>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</si>
  <si>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</si>
  <si>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</si>
  <si>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</si>
  <si>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</si>
  <si>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</si>
  <si>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</si>
  <si>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</si>
  <si>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</si>
  <si>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</si>
  <si>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</si>
  <si>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</si>
  <si>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</si>
  <si>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</si>
  <si>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</si>
  <si>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</si>
  <si>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</si>
  <si>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</si>
  <si>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</si>
  <si>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</si>
  <si>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</si>
  <si>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</si>
  <si>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</si>
  <si>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</si>
  <si>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</si>
  <si>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</si>
  <si>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</si>
  <si>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</si>
  <si>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</si>
  <si>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</si>
  <si>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</si>
  <si>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</si>
  <si>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</si>
  <si>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</si>
  <si>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</si>
  <si>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</si>
  <si>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</si>
  <si>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</si>
  <si>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</si>
  <si>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</si>
  <si>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</si>
  <si>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</si>
  <si>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</si>
  <si>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</si>
  <si>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</si>
  <si>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</si>
  <si>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</si>
  <si>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</si>
  <si>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</si>
  <si>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</si>
  <si>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</si>
  <si>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</si>
  <si>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</si>
  <si>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</si>
  <si>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</si>
  <si>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</si>
  <si>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</si>
  <si>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</si>
  <si>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</si>
  <si>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</si>
  <si>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</si>
  <si>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</si>
  <si>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</si>
  <si>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</si>
  <si>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</si>
  <si>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</si>
  <si>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</si>
  <si>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</si>
  <si>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</si>
  <si>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</si>
  <si>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</si>
  <si>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</si>
  <si>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</si>
  <si>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</si>
  <si>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</si>
  <si>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</si>
  <si>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</si>
  <si>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</si>
  <si>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</si>
  <si>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</si>
  <si>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</si>
  <si>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</si>
  <si>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</si>
  <si>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</si>
  <si>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</si>
  <si>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</si>
  <si>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</si>
  <si>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</si>
  <si>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</si>
  <si>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</si>
  <si>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</si>
  <si>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</si>
  <si>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</si>
  <si>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</si>
  <si>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</si>
  <si>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</si>
  <si>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</si>
  <si>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</si>
  <si>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</si>
  <si>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</si>
  <si>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</si>
  <si>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</si>
  <si>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</si>
  <si>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</si>
  <si>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</si>
  <si>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</si>
  <si>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</si>
  <si>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</si>
  <si>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</si>
  <si>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</si>
  <si>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</si>
  <si>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</si>
  <si>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</si>
  <si>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</si>
  <si>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</si>
  <si>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</si>
  <si>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</si>
  <si>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</si>
  <si>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</si>
  <si>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</si>
  <si>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</si>
  <si>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</si>
  <si>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</si>
  <si>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</si>
  <si>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</si>
  <si>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</si>
  <si>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</si>
  <si>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</si>
  <si>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</si>
  <si>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</si>
  <si>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</si>
  <si>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</si>
  <si>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</si>
  <si>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</si>
  <si>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</si>
  <si>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</si>
  <si>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</si>
  <si>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</si>
  <si>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</si>
  <si>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</si>
  <si>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</si>
  <si>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</si>
  <si>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</si>
  <si>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</si>
  <si>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</si>
  <si>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</si>
  <si>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</si>
  <si>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</si>
  <si>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</si>
  <si>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</si>
  <si>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</si>
  <si>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</si>
  <si>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</si>
  <si>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</si>
  <si>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</si>
  <si>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</si>
  <si>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</si>
  <si>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</si>
  <si>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</si>
  <si>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</si>
  <si>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</si>
  <si>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</si>
  <si>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</si>
  <si>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</si>
  <si>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</si>
  <si>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</si>
  <si>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</si>
  <si>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</si>
  <si>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</si>
  <si>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</si>
  <si>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</si>
  <si>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</si>
  <si>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</si>
  <si>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</si>
  <si>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</si>
  <si>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</si>
  <si>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</si>
  <si>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</si>
  <si>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</si>
  <si>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</si>
  <si>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</si>
  <si>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</si>
  <si>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</si>
  <si>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</si>
  <si>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</si>
  <si>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</si>
  <si>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</si>
  <si>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</si>
  <si>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</si>
  <si>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</si>
  <si>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</si>
  <si>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</si>
  <si>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</si>
  <si>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</si>
  <si>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</si>
  <si>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</si>
  <si>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</si>
  <si>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</si>
  <si>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</si>
  <si>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</si>
  <si>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</si>
  <si>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</si>
  <si>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</si>
  <si>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</si>
  <si>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</si>
  <si>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</si>
  <si>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</si>
  <si>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</si>
  <si>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</si>
  <si>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</si>
  <si>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</si>
  <si>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</si>
  <si>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</si>
  <si>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</si>
  <si>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</si>
  <si>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</si>
  <si>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</si>
  <si>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</si>
  <si>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</si>
  <si>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</si>
  <si>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</si>
  <si>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</si>
  <si>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</si>
  <si>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</si>
  <si>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</si>
  <si>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</si>
  <si>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</si>
  <si>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</si>
  <si>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</si>
  <si>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</si>
  <si>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</si>
  <si>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</si>
  <si>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</si>
  <si>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</si>
  <si>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</si>
  <si>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</si>
  <si>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</si>
  <si>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</si>
  <si>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</si>
  <si>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</si>
  <si>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</si>
  <si>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</si>
  <si>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</si>
  <si>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</si>
  <si>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</si>
  <si>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</si>
  <si>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</si>
  <si>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</si>
  <si>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</si>
  <si>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</si>
  <si>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</si>
  <si>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</si>
  <si>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</si>
  <si>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</si>
  <si>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</si>
  <si>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</si>
  <si>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</si>
  <si>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</si>
  <si>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</si>
  <si>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</si>
  <si>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</si>
  <si>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</si>
  <si>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</si>
  <si>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</si>
  <si>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</si>
  <si>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</si>
  <si>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</si>
  <si>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</si>
  <si>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</si>
  <si>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</si>
  <si>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</si>
  <si>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</si>
  <si>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</si>
  <si>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</si>
  <si>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</si>
  <si>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</si>
  <si>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</si>
  <si>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</si>
  <si>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</si>
  <si>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</si>
  <si>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</si>
  <si>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</si>
  <si>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</si>
  <si>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</si>
  <si>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</si>
  <si>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</si>
  <si>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</si>
  <si>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</si>
  <si>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</si>
  <si>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</si>
  <si>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</si>
  <si>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</si>
  <si>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</si>
  <si>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</si>
  <si>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</si>
  <si>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</si>
  <si>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</si>
  <si>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</si>
  <si>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</si>
  <si>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</si>
  <si>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</si>
  <si>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</si>
  <si>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</si>
  <si>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</si>
  <si>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</si>
  <si>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</si>
  <si>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</si>
  <si>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</si>
  <si>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</si>
  <si>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</si>
  <si>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</si>
  <si>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</si>
  <si>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</si>
  <si>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</si>
  <si>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</si>
  <si>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</si>
  <si>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</si>
  <si>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</si>
  <si>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</si>
  <si>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</si>
  <si>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</si>
  <si>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</si>
  <si>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</si>
  <si>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</si>
  <si>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</si>
  <si>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</si>
  <si>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</si>
  <si>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</si>
  <si>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</si>
  <si>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</si>
  <si>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</si>
  <si>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</si>
  <si>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</si>
  <si>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</si>
  <si>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</si>
  <si>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</si>
  <si>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</si>
  <si>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</si>
  <si>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</si>
  <si>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</si>
  <si>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</si>
  <si>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</si>
  <si>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</si>
  <si>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</si>
  <si>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</si>
  <si>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</si>
  <si>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</si>
  <si>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</si>
  <si>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</si>
  <si>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</si>
  <si>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</si>
  <si>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</si>
  <si>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</si>
  <si>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</si>
  <si>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</si>
  <si>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</si>
  <si>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</si>
  <si>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</si>
  <si>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</si>
  <si>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</si>
  <si>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</si>
  <si>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</si>
  <si>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</si>
  <si>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</si>
  <si>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</si>
  <si>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</si>
  <si>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</si>
  <si>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</si>
  <si>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</si>
  <si>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</si>
  <si>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</si>
  <si>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</si>
  <si>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</si>
  <si>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</si>
  <si>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</si>
  <si>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</si>
  <si>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</si>
  <si>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</si>
  <si>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</si>
  <si>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</si>
  <si>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</si>
  <si>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</si>
  <si>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</si>
  <si>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</si>
  <si>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</si>
  <si>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</si>
  <si>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</si>
  <si>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</si>
  <si>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</si>
  <si>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</si>
  <si>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</si>
  <si>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</si>
  <si>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</si>
  <si>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</si>
  <si>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</si>
  <si>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</si>
  <si>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</si>
  <si>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</si>
  <si>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</si>
  <si>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</si>
  <si>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</si>
  <si>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</si>
  <si>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</si>
  <si>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</si>
  <si>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</si>
  <si>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</si>
  <si>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</si>
  <si>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</si>
  <si>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</si>
  <si>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</si>
  <si>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</si>
  <si>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</si>
  <si>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</si>
  <si>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</si>
  <si>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</si>
  <si>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</si>
  <si>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</si>
  <si>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</si>
  <si>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</si>
  <si>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</si>
  <si>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</si>
  <si>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</si>
  <si>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</si>
  <si>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</si>
  <si>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</si>
  <si>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</si>
  <si>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</si>
  <si>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</si>
  <si>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</si>
  <si>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</si>
  <si>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</si>
  <si>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</si>
  <si>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</si>
  <si>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</si>
  <si>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</si>
  <si>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</si>
  <si>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</si>
  <si>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</si>
  <si>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</si>
  <si>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</si>
  <si>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</si>
  <si>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</si>
  <si>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</si>
  <si>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</si>
  <si>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</si>
  <si>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</si>
  <si>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</si>
  <si>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</si>
  <si>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</si>
  <si>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</si>
  <si>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</si>
  <si>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</si>
  <si>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</si>
  <si>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</si>
  <si>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</si>
  <si>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</si>
  <si>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</si>
  <si>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</si>
  <si>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</si>
  <si>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</si>
  <si>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</si>
  <si>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</si>
  <si>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</si>
  <si>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</si>
  <si>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</si>
  <si>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</si>
  <si>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</si>
  <si>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</si>
  <si>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</si>
  <si>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</si>
  <si>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</si>
  <si>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</si>
  <si>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</si>
  <si>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</si>
  <si>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</si>
  <si>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</si>
  <si>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</si>
  <si>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</si>
  <si>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</si>
  <si>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</si>
  <si>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</si>
  <si>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</si>
  <si>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</si>
  <si>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</si>
  <si>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</si>
  <si>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</si>
  <si>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</si>
  <si>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</si>
  <si>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</si>
  <si>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</si>
  <si>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</si>
  <si>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</si>
  <si>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</si>
  <si>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</si>
  <si>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</si>
  <si>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</si>
  <si>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</si>
  <si>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</si>
  <si>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</si>
  <si>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</si>
  <si>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</si>
  <si>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</si>
  <si>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</si>
  <si>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</si>
  <si>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</si>
  <si>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</si>
  <si>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</si>
  <si>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</si>
  <si>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</si>
  <si>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</si>
  <si>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</si>
  <si>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</si>
  <si>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</si>
  <si>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</si>
  <si>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</si>
  <si>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</si>
  <si>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</si>
  <si>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</si>
  <si>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</si>
  <si>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</si>
  <si>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</si>
  <si>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</si>
  <si>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</si>
  <si>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</si>
  <si>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</si>
  <si>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</si>
  <si>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</si>
  <si>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</si>
  <si>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</si>
  <si>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</si>
  <si>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</si>
  <si>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</si>
  <si>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</si>
  <si>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</si>
  <si>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</si>
  <si>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</si>
  <si>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</si>
  <si>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</si>
  <si>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</si>
  <si>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</si>
  <si>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</si>
  <si>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</si>
  <si>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</si>
  <si>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</si>
  <si>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</si>
  <si>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</si>
  <si>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</si>
  <si>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</si>
  <si>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</si>
  <si>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</si>
  <si>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</si>
  <si>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</si>
  <si>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</si>
  <si>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</si>
  <si>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</si>
  <si>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</si>
  <si>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</si>
  <si>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</si>
  <si>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</si>
  <si>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</si>
  <si>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</si>
  <si>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</si>
  <si>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</si>
  <si>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</si>
  <si>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</si>
  <si>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</si>
  <si>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</si>
  <si>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</si>
  <si>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</si>
  <si>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</si>
  <si>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</si>
  <si>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</si>
  <si>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</si>
  <si>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</si>
  <si>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</si>
  <si>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</si>
  <si>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</si>
  <si>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</si>
  <si>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</si>
  <si>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</si>
  <si>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</si>
  <si>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</si>
  <si>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</si>
  <si>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</si>
  <si>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</si>
  <si>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</si>
  <si>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</si>
  <si>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</si>
  <si>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</si>
  <si>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</si>
  <si>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</si>
  <si>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</si>
  <si>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</si>
  <si>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</si>
  <si>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</si>
  <si>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</si>
  <si>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</si>
  <si>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</si>
  <si>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</si>
  <si>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</si>
  <si>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</si>
  <si>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</si>
  <si>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</si>
  <si>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</si>
  <si>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</si>
  <si>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</si>
  <si>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</si>
  <si>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</si>
  <si>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</si>
  <si>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</si>
  <si>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</si>
  <si>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</si>
  <si>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</si>
  <si>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</si>
  <si>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</si>
  <si>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</si>
  <si>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</si>
  <si>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</si>
  <si>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</si>
  <si>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</si>
  <si>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</si>
  <si>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</si>
  <si>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</si>
  <si>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</si>
  <si>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</si>
  <si>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</si>
  <si>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</si>
  <si>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</si>
  <si>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</si>
  <si>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</si>
  <si>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</si>
  <si>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</si>
  <si>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</si>
  <si>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</si>
  <si>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</si>
  <si>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</si>
  <si>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</si>
  <si>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</si>
  <si>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</si>
  <si>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</si>
  <si>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</si>
  <si>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</si>
  <si>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</si>
  <si>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</si>
  <si>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</si>
  <si>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</si>
  <si>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</si>
  <si>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</si>
  <si>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</si>
  <si>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</si>
  <si>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</si>
  <si>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</si>
  <si>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</si>
  <si>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</si>
  <si>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</si>
  <si>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</si>
  <si>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</si>
  <si>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</si>
  <si>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</si>
  <si>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</si>
  <si>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</si>
  <si>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</si>
  <si>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</si>
  <si>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</si>
  <si>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</si>
  <si>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</si>
  <si>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</si>
  <si>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</si>
  <si>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</si>
  <si>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</si>
  <si>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</si>
  <si>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</si>
  <si>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</si>
  <si>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</si>
  <si>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</si>
  <si>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</si>
  <si>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</si>
  <si>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</si>
  <si>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</si>
  <si>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</si>
  <si>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</si>
  <si>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</si>
  <si>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</si>
  <si>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</si>
  <si>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</si>
  <si>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</si>
  <si>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</si>
  <si>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</si>
  <si>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</si>
  <si>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</si>
  <si>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</si>
  <si>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</si>
  <si>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</si>
  <si>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</si>
  <si>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</si>
  <si>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</si>
  <si>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</si>
  <si>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</si>
  <si>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</si>
  <si>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</si>
  <si>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</si>
  <si>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</si>
  <si>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</si>
  <si>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</si>
  <si>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</si>
  <si>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</si>
  <si>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</si>
  <si>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</si>
  <si>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</si>
  <si>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</si>
  <si>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</si>
  <si>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</si>
  <si>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</si>
  <si>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</si>
  <si>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</si>
  <si>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</si>
  <si>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</si>
  <si>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</si>
  <si>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</si>
  <si>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</si>
  <si>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</si>
  <si>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</si>
  <si>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</si>
  <si>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</si>
  <si>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</si>
  <si>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</si>
  <si>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</si>
  <si>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</si>
  <si>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</si>
  <si>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</si>
  <si>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</si>
  <si>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</si>
  <si>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</si>
  <si>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</si>
  <si>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</si>
  <si>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</si>
  <si>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</si>
  <si>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</si>
  <si>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</si>
  <si>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</si>
  <si>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</si>
  <si>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</si>
  <si>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</si>
  <si>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</si>
  <si>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</si>
  <si>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</si>
  <si>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</si>
  <si>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</si>
  <si>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</si>
  <si>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</si>
  <si>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</si>
  <si>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</si>
  <si>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</si>
  <si>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</si>
  <si>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</si>
  <si>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</si>
  <si>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</si>
  <si>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</si>
  <si>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</si>
  <si>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</si>
  <si>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</si>
  <si>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</si>
  <si>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</si>
  <si>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</si>
  <si>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</si>
  <si>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</si>
  <si>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</si>
  <si>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</si>
  <si>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</si>
  <si>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</si>
  <si>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</si>
  <si>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</si>
  <si>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</si>
  <si>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</si>
  <si>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</si>
  <si>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</si>
  <si>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</si>
  <si>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</si>
  <si>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</si>
  <si>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</si>
  <si>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</si>
  <si>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</si>
  <si>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</si>
  <si>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</si>
  <si>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</si>
  <si>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</si>
  <si>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</si>
  <si>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</si>
  <si>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</si>
  <si>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</si>
  <si>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</si>
  <si>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</si>
  <si>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</si>
  <si>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</si>
  <si>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</si>
  <si>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</si>
  <si>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</si>
  <si>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</si>
  <si>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</si>
  <si>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</si>
  <si>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</si>
  <si>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</si>
  <si>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</si>
  <si>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</si>
  <si>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</si>
  <si>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</si>
  <si>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</si>
  <si>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</si>
  <si>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</si>
  <si>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</si>
  <si>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</si>
  <si>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</si>
  <si>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</si>
  <si>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</si>
  <si>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</si>
  <si>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</si>
  <si>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</si>
  <si>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</si>
  <si>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</si>
  <si>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</si>
  <si>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</si>
  <si>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</si>
  <si>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</si>
  <si>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</si>
  <si>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</si>
  <si>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</si>
  <si>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</si>
  <si>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</si>
  <si>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</si>
  <si>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</si>
  <si>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</si>
  <si>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</si>
  <si>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</si>
  <si>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</si>
  <si>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</si>
  <si>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</si>
  <si>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</si>
  <si>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</si>
  <si>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</si>
  <si>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</si>
  <si>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</si>
  <si>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</si>
  <si>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</si>
  <si>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</si>
  <si>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</si>
  <si>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</si>
  <si>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</si>
  <si>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</si>
  <si>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</si>
  <si>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</si>
  <si>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</si>
  <si>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</si>
  <si>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</si>
  <si>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</si>
  <si>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</si>
  <si>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</si>
  <si>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</si>
  <si>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</si>
  <si>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</si>
  <si>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</si>
  <si>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</si>
  <si>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</si>
  <si>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</si>
  <si>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</si>
  <si>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</si>
  <si>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</si>
  <si>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</si>
  <si>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</si>
  <si>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</si>
  <si>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</si>
  <si>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</si>
  <si>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</si>
  <si>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</si>
  <si>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</si>
  <si>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</si>
  <si>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</si>
  <si>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</si>
  <si>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</si>
  <si>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</si>
  <si>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</si>
  <si>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</si>
  <si>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</si>
  <si>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</si>
  <si>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</si>
  <si>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</si>
  <si>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</si>
  <si>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</si>
  <si>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</si>
  <si>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</si>
  <si>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</si>
  <si>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</si>
  <si>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</si>
  <si>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</si>
  <si>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</si>
  <si>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</si>
  <si>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</si>
  <si>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</si>
  <si>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</si>
  <si>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</si>
  <si>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</si>
  <si>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</si>
  <si>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</si>
  <si>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</si>
  <si>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</si>
  <si>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</si>
  <si>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</si>
  <si>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</si>
  <si>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</si>
  <si>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</si>
  <si>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</si>
  <si>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</si>
  <si>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</si>
  <si>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</si>
  <si>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</si>
  <si>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</si>
  <si>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</si>
  <si>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</si>
  <si>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</si>
  <si>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</si>
  <si>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</si>
  <si>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</si>
  <si>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</si>
  <si>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</si>
  <si>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</si>
  <si>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</si>
  <si>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</si>
  <si>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</si>
  <si>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</si>
  <si>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</si>
  <si>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</si>
  <si>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</si>
  <si>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</si>
  <si>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</si>
  <si>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</si>
  <si>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</si>
  <si>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</si>
  <si>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</si>
  <si>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</si>
  <si>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</si>
  <si>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</si>
  <si>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</si>
  <si>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</si>
  <si>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</si>
  <si>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</si>
  <si>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</si>
  <si>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</si>
  <si>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</si>
  <si>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</si>
  <si>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</si>
  <si>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</si>
  <si>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</si>
  <si>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</si>
  <si>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</si>
  <si>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</si>
  <si>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</si>
  <si>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</si>
  <si>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</si>
  <si>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</si>
  <si>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</si>
  <si>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</si>
  <si>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</si>
  <si>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</si>
  <si>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</si>
  <si>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</si>
  <si>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</si>
  <si>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</si>
  <si>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</si>
  <si>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</si>
  <si>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</si>
  <si>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</si>
  <si>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</si>
  <si>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</si>
  <si>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</si>
  <si>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</si>
  <si>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</si>
  <si>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</si>
  <si>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</si>
  <si>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</si>
  <si>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</si>
  <si>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</si>
  <si>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</si>
  <si>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</si>
  <si>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</si>
  <si>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</si>
  <si>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</si>
  <si>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</si>
  <si>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</si>
  <si>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</si>
  <si>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</si>
  <si>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</si>
  <si>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</si>
  <si>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</si>
  <si>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</si>
  <si>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</si>
  <si>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</si>
  <si>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</si>
  <si>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</si>
  <si>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</si>
  <si>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</si>
  <si>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</si>
  <si>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</si>
  <si>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</si>
  <si>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</si>
  <si>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</si>
  <si>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</si>
  <si>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</si>
  <si>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</si>
  <si>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</si>
  <si>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</si>
  <si>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</si>
  <si>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</si>
  <si>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</si>
  <si>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</si>
  <si>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</si>
  <si>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</si>
  <si>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</si>
  <si>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</si>
  <si>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</si>
  <si>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</si>
  <si>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</si>
  <si>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</si>
  <si>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</si>
  <si>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</si>
  <si>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</si>
  <si>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</si>
  <si>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</si>
  <si>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</si>
  <si>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</si>
  <si>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</si>
  <si>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</si>
  <si>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</si>
  <si>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</si>
  <si>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</si>
  <si>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</si>
  <si>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</si>
  <si>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</si>
  <si>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</si>
  <si>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</si>
  <si>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</si>
  <si>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</si>
  <si>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</si>
  <si>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</si>
  <si>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</si>
  <si>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</si>
  <si>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</si>
  <si>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</si>
  <si>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</si>
  <si>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</si>
  <si>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</si>
  <si>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</si>
  <si>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</si>
  <si>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</si>
  <si>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</si>
  <si>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</si>
  <si>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</si>
  <si>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</si>
  <si>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</si>
  <si>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</si>
  <si>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</si>
  <si>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</si>
  <si>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</si>
  <si>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</si>
  <si>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</si>
  <si>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</si>
  <si>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</si>
  <si>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</si>
  <si>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</si>
  <si>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</si>
  <si>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</si>
  <si>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</si>
  <si>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</si>
  <si>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</si>
  <si>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</si>
  <si>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</si>
  <si>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</si>
  <si>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</si>
  <si>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</si>
  <si>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</si>
  <si>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</si>
  <si>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</si>
  <si>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</si>
  <si>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</si>
  <si>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</si>
  <si>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</si>
  <si>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</si>
  <si>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</si>
  <si>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</si>
  <si>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</si>
  <si>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</si>
  <si>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</si>
  <si>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</si>
  <si>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</si>
  <si>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</si>
  <si>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</si>
  <si>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</si>
  <si>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</si>
  <si>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</si>
  <si>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</si>
  <si>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</si>
  <si>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</si>
  <si>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</si>
  <si>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</si>
  <si>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</si>
  <si>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</si>
  <si>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</si>
  <si>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</si>
  <si>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</si>
  <si>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</si>
  <si>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</si>
  <si>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</si>
  <si>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</si>
  <si>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</si>
  <si>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</si>
  <si>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</si>
  <si>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</si>
  <si>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</si>
  <si>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</si>
  <si>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</si>
  <si>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</si>
  <si>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</si>
  <si>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</si>
  <si>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</si>
  <si>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</si>
  <si>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</si>
  <si>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</si>
  <si>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</si>
  <si>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</si>
  <si>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</si>
  <si>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</si>
  <si>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</si>
  <si>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</si>
  <si>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</si>
  <si>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</si>
  <si>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</si>
  <si>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</si>
  <si>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</si>
  <si>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</si>
  <si>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</si>
  <si>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</si>
  <si>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</si>
  <si>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</si>
  <si>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</si>
  <si>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</si>
  <si>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</si>
  <si>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</si>
  <si>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</si>
  <si>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</si>
  <si>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</si>
  <si>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</si>
  <si>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</si>
  <si>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</si>
  <si>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</si>
  <si>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</si>
  <si>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</si>
  <si>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</si>
  <si>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</si>
  <si>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</si>
  <si>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</si>
  <si>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</si>
  <si>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</si>
  <si>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</si>
  <si>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</si>
  <si>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</si>
  <si>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</si>
  <si>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</si>
  <si>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</si>
  <si>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</si>
  <si>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</si>
  <si>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</si>
  <si>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</si>
  <si>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</si>
  <si>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</si>
  <si>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</si>
  <si>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</si>
  <si>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</si>
  <si>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</si>
  <si>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</si>
  <si>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</si>
  <si>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</si>
  <si>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</si>
  <si>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</si>
  <si>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</si>
  <si>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</si>
  <si>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</si>
  <si>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</si>
  <si>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</si>
  <si>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</si>
  <si>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</si>
  <si>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</si>
  <si>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</si>
  <si>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</si>
  <si>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</si>
  <si>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</si>
  <si>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</si>
  <si>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</si>
  <si>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</si>
  <si>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</si>
  <si>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</si>
  <si>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</si>
  <si>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</si>
  <si>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</si>
  <si>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</si>
  <si>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</si>
  <si>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</si>
  <si>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</si>
  <si>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</si>
  <si>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</si>
  <si>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</si>
  <si>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</si>
  <si>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</si>
  <si>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</si>
  <si>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</si>
  <si>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</si>
  <si>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</si>
  <si>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</si>
  <si>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</si>
  <si>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</si>
  <si>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</si>
  <si>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</si>
  <si>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</si>
  <si>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</si>
  <si>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</si>
  <si>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</si>
  <si>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</si>
  <si>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</si>
  <si>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</si>
  <si>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</si>
  <si>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</si>
  <si>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</si>
  <si>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</si>
  <si>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</si>
  <si>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</si>
  <si>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</si>
  <si>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</si>
  <si>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</si>
  <si>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</si>
  <si>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</si>
  <si>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</si>
  <si>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</si>
  <si>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</si>
  <si>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</si>
  <si>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</si>
  <si>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</si>
  <si>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</si>
  <si>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</si>
  <si>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</si>
  <si>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</si>
  <si>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</si>
  <si>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</si>
  <si>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</si>
  <si>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</si>
  <si>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</si>
  <si>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</si>
  <si>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</si>
  <si>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</si>
  <si>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</si>
  <si>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</si>
  <si>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</si>
  <si>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</si>
  <si>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</si>
  <si>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</si>
  <si>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</si>
  <si>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</si>
  <si>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</si>
  <si>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</si>
  <si>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</si>
  <si>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</si>
  <si>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</si>
  <si>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</si>
  <si>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</si>
  <si>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</si>
  <si>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</si>
  <si>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</si>
  <si>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</si>
  <si>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</si>
  <si>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</si>
  <si>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</si>
  <si>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</si>
  <si>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</si>
  <si>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</si>
  <si>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</si>
  <si>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</si>
  <si>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</si>
  <si>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</si>
  <si>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</si>
  <si>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</si>
  <si>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</si>
  <si>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</si>
  <si>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</si>
  <si>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</si>
  <si>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</si>
  <si>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</si>
  <si>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</si>
  <si>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</si>
  <si>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</si>
  <si>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</si>
  <si>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</si>
  <si>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</si>
  <si>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</si>
  <si>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</si>
  <si>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</si>
  <si>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</si>
  <si>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</si>
  <si>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</si>
  <si>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</si>
  <si>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</si>
  <si>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</si>
  <si>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</si>
  <si>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</si>
  <si>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</si>
  <si>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</si>
  <si>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</si>
  <si>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</si>
  <si>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</si>
  <si>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</si>
  <si>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</si>
  <si>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</si>
  <si>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</si>
  <si>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</si>
  <si>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</si>
  <si>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</si>
  <si>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</si>
  <si>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</si>
  <si>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</si>
  <si>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</si>
  <si>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</si>
  <si>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</si>
  <si>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</si>
  <si>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</si>
  <si>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</si>
  <si>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</si>
  <si>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</si>
  <si>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</si>
  <si>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</si>
  <si>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</si>
  <si>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</si>
  <si>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</si>
  <si>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</si>
  <si>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</si>
  <si>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</si>
  <si>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</si>
  <si>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</si>
  <si>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</si>
  <si>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</si>
  <si>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</si>
  <si>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</si>
  <si>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</si>
  <si>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</si>
  <si>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</si>
  <si>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</si>
  <si>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</si>
  <si>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</si>
  <si>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</si>
  <si>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</si>
  <si>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</si>
  <si>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</si>
  <si>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</si>
  <si>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</si>
  <si>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</si>
  <si>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</si>
  <si>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</si>
  <si>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</si>
  <si>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</si>
  <si>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</si>
  <si>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</si>
  <si>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</si>
  <si>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</si>
  <si>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</si>
  <si>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</si>
  <si>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</si>
  <si>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</si>
  <si>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</si>
  <si>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</si>
  <si>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</si>
  <si>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</si>
  <si>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</si>
  <si>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</si>
  <si>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</si>
  <si>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</si>
  <si>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</si>
  <si>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</si>
  <si>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</si>
  <si>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</si>
  <si>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</si>
  <si>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</si>
  <si>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</si>
  <si>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</si>
  <si>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</si>
  <si>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</si>
  <si>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</si>
  <si>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</si>
  <si>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</si>
  <si>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</si>
  <si>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</si>
  <si>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</si>
  <si>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</si>
  <si>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</si>
  <si>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</si>
  <si>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</si>
  <si>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</si>
  <si>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</si>
  <si>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</si>
  <si>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</si>
  <si>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</si>
  <si>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</si>
  <si>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</si>
  <si>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</si>
  <si>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</si>
  <si>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</si>
  <si>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</si>
  <si>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</si>
  <si>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</si>
  <si>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</si>
  <si>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</si>
  <si>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</si>
  <si>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</si>
  <si>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</si>
  <si>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</si>
  <si>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</si>
  <si>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</si>
  <si>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</si>
  <si>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</si>
  <si>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</si>
  <si>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</si>
  <si>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</si>
  <si>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</si>
  <si>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</si>
  <si>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</si>
  <si>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</si>
  <si>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</si>
  <si>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</si>
  <si>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</si>
  <si>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</si>
  <si>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</si>
  <si>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</si>
  <si>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</si>
  <si>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</si>
  <si>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</si>
  <si>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</si>
  <si>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</si>
  <si>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</si>
  <si>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</si>
  <si>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</si>
  <si>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</si>
  <si>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</si>
  <si>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</si>
  <si>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</si>
  <si>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</si>
  <si>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</si>
  <si>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</si>
  <si>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</si>
  <si>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</si>
  <si>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</si>
  <si>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</si>
  <si>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</si>
  <si>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</si>
  <si>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</si>
  <si>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</si>
  <si>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</si>
  <si>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</si>
  <si>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</si>
  <si>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</si>
  <si>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</si>
  <si>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</si>
  <si>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</si>
  <si>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</si>
  <si>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</si>
  <si>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</si>
  <si>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</si>
  <si>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</si>
  <si>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</si>
  <si>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</si>
  <si>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</si>
  <si>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</si>
  <si>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</si>
  <si>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</si>
  <si>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</si>
  <si>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</si>
  <si>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</si>
  <si>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</si>
  <si>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</si>
  <si>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</si>
  <si>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</si>
  <si>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</si>
  <si>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</si>
  <si>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</si>
  <si>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</si>
  <si>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</si>
  <si>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</si>
  <si>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</si>
  <si>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</si>
  <si>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</si>
  <si>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</si>
  <si>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</si>
  <si>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</si>
  <si>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</si>
  <si>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</si>
  <si>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</si>
  <si>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</si>
  <si>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</si>
  <si>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</si>
  <si>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</si>
  <si>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</si>
  <si>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</si>
  <si>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</si>
  <si>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</si>
  <si>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</si>
  <si>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</si>
  <si>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</si>
  <si>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</si>
  <si>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</si>
  <si>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</si>
  <si>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</si>
  <si>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</si>
  <si>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</si>
  <si>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</si>
  <si>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</si>
  <si>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</si>
  <si>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</si>
  <si>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</si>
  <si>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</si>
  <si>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</si>
  <si>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</si>
  <si>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</si>
  <si>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</si>
  <si>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</si>
  <si>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</si>
  <si>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</si>
  <si>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</si>
  <si>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</si>
  <si>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</si>
  <si>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</si>
  <si>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</si>
  <si>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</si>
  <si>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</si>
  <si>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</si>
  <si>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</si>
  <si>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</si>
  <si>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</si>
  <si>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</si>
  <si>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</si>
  <si>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</si>
  <si>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</si>
  <si>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</si>
  <si>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</si>
  <si>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</si>
  <si>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</si>
  <si>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</si>
  <si>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</si>
  <si>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</si>
  <si>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</si>
  <si>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</si>
  <si>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</si>
  <si>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</si>
  <si>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</si>
  <si>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</si>
  <si>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</si>
  <si>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</si>
  <si>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</si>
  <si>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</si>
  <si>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</si>
  <si>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</si>
  <si>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</si>
  <si>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</si>
  <si>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</si>
  <si>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</si>
  <si>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</si>
  <si>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</si>
  <si>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</si>
  <si>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</si>
  <si>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</si>
  <si>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</si>
  <si>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</si>
  <si>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</si>
  <si>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</si>
  <si>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</si>
  <si>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</si>
  <si>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</si>
  <si>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</si>
  <si>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</si>
  <si>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</si>
  <si>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</si>
  <si>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</si>
  <si>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</si>
  <si>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</si>
  <si>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</si>
  <si>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</si>
  <si>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</si>
  <si>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</si>
  <si>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</si>
  <si>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</si>
  <si>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</si>
  <si>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</si>
  <si>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</si>
  <si>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</si>
  <si>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</si>
  <si>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</si>
  <si>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</si>
  <si>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</si>
  <si>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</si>
  <si>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</si>
  <si>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</si>
  <si>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</si>
  <si>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</si>
  <si>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</si>
  <si>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</si>
  <si>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</si>
  <si>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</si>
  <si>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</si>
  <si>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</si>
  <si>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</si>
  <si>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</si>
  <si>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</si>
  <si>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</si>
  <si>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</si>
  <si>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</si>
  <si>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</si>
  <si>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</si>
  <si>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</si>
  <si>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</si>
  <si>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</si>
  <si>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</si>
  <si>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</si>
  <si>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</si>
  <si>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</si>
  <si>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</si>
  <si>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</si>
  <si>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</si>
  <si>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</si>
  <si>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</si>
  <si>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</si>
  <si>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</si>
  <si>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</si>
  <si>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</si>
  <si>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</si>
  <si>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</si>
  <si>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</si>
  <si>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</si>
  <si>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</si>
  <si>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</si>
  <si>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</si>
  <si>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</si>
  <si>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</si>
  <si>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</si>
  <si>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</si>
  <si>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</si>
  <si>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</si>
  <si>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</si>
  <si>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</si>
  <si>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</si>
  <si>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</si>
  <si>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</si>
  <si>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</si>
  <si>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</si>
  <si>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</si>
  <si>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</si>
  <si>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</si>
  <si>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</si>
  <si>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</si>
  <si>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</si>
  <si>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</si>
  <si>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</si>
  <si>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</si>
  <si>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</si>
  <si>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</si>
  <si>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</si>
  <si>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</si>
  <si>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</si>
  <si>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</si>
  <si>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</si>
  <si>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</si>
  <si>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</si>
  <si>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</si>
  <si>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</si>
  <si>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</si>
  <si>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</si>
  <si>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</si>
  <si>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</si>
  <si>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</si>
  <si>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</si>
  <si>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</si>
  <si>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</si>
  <si>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</si>
  <si>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</si>
  <si>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</si>
  <si>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</si>
  <si>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</si>
  <si>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</si>
  <si>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</si>
  <si>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</si>
  <si>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</si>
  <si>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</si>
  <si>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</si>
  <si>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</si>
  <si>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</si>
  <si>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</si>
  <si>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</si>
  <si>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</si>
  <si>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</si>
  <si>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</si>
  <si>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</si>
  <si>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</si>
  <si>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</si>
  <si>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</si>
  <si>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</si>
  <si>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</si>
  <si>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</si>
  <si>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</si>
  <si>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</si>
  <si>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</si>
  <si>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</si>
  <si>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</si>
  <si>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</si>
  <si>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</si>
  <si>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</si>
  <si>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</si>
  <si>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</si>
  <si>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</si>
  <si>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</si>
  <si>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</si>
  <si>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</si>
  <si>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</si>
  <si>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</si>
  <si>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</si>
  <si>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</si>
  <si>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</si>
  <si>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</si>
  <si>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</si>
  <si>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</si>
  <si>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</si>
  <si>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</si>
  <si>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</si>
  <si>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</si>
  <si>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</si>
  <si>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</si>
  <si>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</si>
  <si>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</si>
  <si>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</si>
  <si>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</si>
  <si>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</si>
  <si>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</si>
  <si>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</si>
  <si>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</si>
  <si>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</si>
  <si>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</si>
  <si>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</si>
  <si>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</si>
  <si>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</si>
  <si>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</si>
  <si>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</si>
  <si>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</si>
  <si>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</si>
  <si>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</si>
  <si>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</si>
  <si>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</si>
  <si>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</si>
  <si>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</si>
  <si>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</si>
  <si>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</si>
  <si>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</si>
  <si>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</si>
  <si>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</si>
  <si>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</si>
  <si>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</si>
  <si>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</si>
  <si>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</si>
  <si>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</si>
  <si>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</si>
  <si>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</si>
  <si>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</si>
  <si>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</si>
  <si>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</si>
  <si>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</si>
  <si>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</si>
  <si>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</si>
  <si>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</si>
  <si>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</si>
  <si>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</si>
  <si>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</si>
  <si>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</si>
  <si>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</si>
  <si>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</si>
  <si>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</si>
  <si>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</si>
  <si>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</si>
  <si>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</si>
  <si>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</si>
  <si>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</si>
  <si>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</si>
  <si>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</si>
  <si>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</si>
  <si>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</si>
  <si>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</si>
  <si>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</si>
  <si>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</si>
  <si>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</si>
  <si>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</si>
  <si>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</si>
  <si>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</si>
  <si>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</si>
  <si>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</si>
  <si>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</si>
  <si>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</si>
  <si>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</si>
  <si>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</si>
  <si>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</si>
  <si>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</si>
  <si>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</si>
  <si>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</si>
  <si>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</si>
  <si>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</si>
  <si>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</si>
  <si>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</si>
  <si>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</si>
  <si>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</si>
  <si>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</si>
  <si>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</si>
  <si>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</si>
  <si>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</si>
  <si>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</si>
  <si>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</si>
  <si>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</si>
  <si>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</si>
  <si>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</si>
  <si>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</si>
  <si>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</si>
  <si>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</si>
  <si>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</si>
  <si>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</si>
  <si>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</si>
  <si>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</si>
  <si>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</si>
  <si>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</si>
  <si>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</si>
  <si>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</si>
  <si>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</si>
  <si>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</si>
  <si>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</si>
  <si>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</si>
  <si>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</si>
  <si>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</si>
  <si>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</si>
  <si>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</si>
  <si>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</si>
  <si>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</si>
  <si>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</si>
  <si>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</si>
  <si>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</si>
  <si>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</si>
  <si>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</si>
  <si>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</si>
  <si>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</si>
  <si>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</si>
  <si>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</si>
  <si>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</si>
  <si>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</si>
  <si>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</si>
  <si>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</si>
  <si>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</si>
  <si>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</si>
  <si>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</si>
  <si>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</si>
  <si>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</si>
  <si>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</si>
  <si>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</si>
  <si>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</si>
  <si>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</si>
  <si>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</si>
  <si>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</si>
  <si>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</si>
  <si>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</si>
  <si>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</si>
  <si>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</si>
  <si>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</si>
  <si>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</si>
  <si>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</si>
  <si>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</si>
  <si>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</si>
  <si>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</si>
  <si>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</si>
  <si>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</si>
  <si>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</si>
  <si>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</si>
  <si>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</si>
  <si>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</si>
  <si>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</si>
  <si>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</si>
  <si>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</si>
  <si>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</si>
  <si>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</si>
  <si>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</si>
  <si>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</si>
  <si>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</si>
  <si>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</si>
  <si>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</si>
  <si>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</si>
  <si>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</si>
  <si>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</si>
  <si>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</si>
  <si>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</si>
  <si>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</si>
  <si>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</si>
  <si>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</si>
  <si>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</si>
  <si>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</si>
  <si>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</si>
  <si>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</si>
  <si>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</si>
  <si>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</si>
  <si>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</si>
  <si>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</si>
  <si>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</si>
  <si>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</si>
  <si>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</si>
  <si>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</si>
  <si>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</si>
  <si>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</si>
  <si>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</si>
  <si>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</si>
  <si>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</si>
  <si>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</si>
  <si>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</si>
  <si>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</si>
  <si>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</si>
  <si>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</si>
  <si>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</si>
  <si>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</si>
  <si>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</si>
  <si>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</si>
  <si>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</si>
  <si>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</si>
  <si>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</si>
  <si>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</si>
  <si>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</si>
  <si>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</si>
  <si>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</si>
  <si>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</si>
  <si>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</si>
  <si>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</si>
  <si>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</si>
  <si>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</si>
  <si>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</si>
  <si>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</si>
  <si>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</si>
  <si>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</si>
  <si>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</si>
  <si>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</si>
  <si>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</si>
  <si>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</si>
  <si>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</si>
  <si>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</si>
  <si>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</si>
  <si>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</si>
  <si>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</si>
  <si>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</si>
  <si>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</si>
  <si>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</si>
  <si>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</si>
  <si>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</si>
  <si>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</si>
  <si>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</si>
  <si>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</si>
  <si>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</si>
  <si>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</si>
  <si>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</si>
  <si>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</si>
  <si>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</si>
  <si>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</si>
  <si>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</si>
  <si>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</si>
  <si>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</si>
  <si>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</si>
  <si>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</si>
  <si>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</si>
  <si>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</si>
  <si>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</si>
  <si>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</si>
  <si>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</si>
  <si>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</si>
  <si>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</si>
  <si>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</si>
  <si>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</si>
  <si>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</si>
  <si>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</si>
  <si>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</si>
  <si>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</si>
  <si>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</si>
  <si>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</si>
  <si>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</si>
  <si>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</si>
  <si>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</si>
  <si>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</si>
  <si>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</si>
  <si>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</si>
  <si>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</si>
  <si>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</si>
  <si>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</si>
  <si>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</si>
  <si>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</si>
  <si>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</si>
  <si>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</si>
  <si>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</si>
  <si>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</si>
  <si>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</si>
  <si>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</si>
  <si>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</si>
  <si>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</si>
  <si>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</si>
  <si>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</si>
  <si>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</si>
  <si>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</si>
  <si>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</si>
  <si>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</si>
  <si>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</si>
  <si>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</si>
  <si>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</si>
  <si>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</si>
  <si>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</si>
  <si>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</si>
  <si>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</si>
  <si>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</si>
  <si>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</si>
  <si>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</si>
  <si>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</si>
  <si>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</si>
  <si>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</si>
  <si>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</si>
  <si>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</si>
  <si>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</si>
  <si>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</si>
  <si>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</si>
  <si>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</si>
  <si>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</si>
  <si>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</si>
  <si>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</si>
  <si>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</si>
  <si>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</si>
  <si>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</si>
  <si>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</si>
  <si>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</si>
  <si>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</si>
  <si>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</si>
  <si>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</si>
  <si>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</si>
  <si>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</si>
  <si>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</si>
  <si>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</si>
  <si>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</si>
  <si>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</si>
  <si>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</si>
  <si>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</si>
  <si>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</si>
  <si>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</si>
  <si>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</si>
  <si>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</si>
  <si>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</si>
  <si>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</si>
  <si>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</si>
  <si>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</si>
  <si>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</si>
  <si>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</si>
  <si>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</si>
  <si>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</si>
  <si>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</si>
  <si>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</si>
  <si>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</si>
  <si>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</si>
  <si>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</si>
  <si>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</si>
  <si>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</si>
  <si>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</si>
  <si>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</si>
  <si>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</si>
  <si>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</si>
  <si>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</si>
  <si>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</si>
  <si>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</si>
  <si>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</si>
  <si>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</si>
  <si>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</si>
  <si>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</si>
  <si>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</si>
  <si>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</si>
  <si>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</si>
  <si>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</si>
  <si>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</si>
  <si>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</si>
  <si>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</si>
  <si>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</si>
  <si>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</si>
  <si>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</si>
  <si>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</si>
  <si>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</si>
  <si>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</si>
  <si>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</si>
  <si>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</si>
  <si>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</si>
  <si>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</si>
  <si>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</si>
  <si>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</si>
  <si>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</si>
  <si>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</si>
  <si>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</si>
  <si>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</si>
  <si>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</si>
  <si>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</si>
  <si>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</si>
  <si>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</si>
  <si>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</si>
  <si>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</si>
  <si>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</si>
  <si>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</si>
  <si>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</si>
  <si>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</si>
  <si>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</si>
  <si>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</si>
  <si>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</si>
  <si>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</si>
  <si>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</si>
  <si>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</si>
  <si>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</si>
  <si>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</si>
  <si>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</si>
  <si>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</si>
  <si>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</si>
  <si>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</si>
  <si>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</si>
  <si>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</si>
  <si>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</si>
  <si>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</si>
  <si>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</si>
  <si>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</si>
  <si>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</si>
  <si>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</si>
  <si>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</si>
  <si>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</si>
  <si>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</si>
  <si>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</si>
  <si>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</si>
  <si>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</si>
  <si>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</si>
  <si>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</si>
  <si>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</si>
  <si>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</si>
  <si>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</si>
  <si>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</si>
  <si>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</si>
  <si>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</si>
  <si>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</si>
  <si>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</si>
  <si>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</si>
  <si>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</si>
  <si>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</si>
  <si>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</si>
  <si>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</si>
  <si>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</si>
  <si>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</si>
  <si>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</si>
  <si>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</si>
  <si>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</si>
  <si>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</si>
  <si>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</si>
  <si>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</si>
  <si>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</si>
  <si>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</si>
  <si>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</si>
  <si>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</si>
  <si>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</si>
  <si>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</si>
  <si>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</si>
  <si>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</si>
  <si>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</si>
  <si>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</si>
  <si>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</si>
  <si>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</si>
  <si>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</si>
  <si>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</si>
  <si>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</si>
  <si>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</si>
  <si>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</si>
  <si>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</si>
  <si>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</si>
  <si>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</si>
  <si>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</si>
  <si>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</si>
  <si>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</si>
  <si>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</si>
  <si>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</si>
  <si>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</si>
  <si>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</si>
  <si>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</si>
  <si>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</si>
  <si>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</si>
  <si>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</si>
  <si>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</si>
  <si>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</si>
  <si>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</si>
  <si>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</si>
  <si>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</si>
  <si>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</si>
  <si>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</si>
  <si>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</si>
  <si>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</si>
  <si>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</si>
  <si>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</si>
  <si>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</si>
  <si>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</si>
  <si>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</si>
  <si>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</si>
  <si>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</si>
  <si>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</si>
  <si>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</si>
  <si>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</si>
  <si>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</si>
  <si>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</si>
  <si>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</si>
  <si>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</si>
  <si>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</si>
  <si>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</si>
  <si>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</si>
  <si>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</si>
  <si>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</si>
  <si>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</si>
  <si>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</si>
  <si>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</si>
  <si>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</si>
  <si>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</si>
  <si>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</si>
  <si>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</si>
  <si>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</si>
  <si>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</si>
  <si>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</si>
  <si>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</si>
  <si>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</si>
  <si>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</si>
  <si>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</si>
  <si>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</si>
  <si>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</si>
  <si>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</si>
  <si>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</si>
  <si>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</si>
  <si>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</si>
  <si>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</si>
  <si>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</si>
  <si>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</si>
  <si>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</si>
  <si>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</si>
  <si>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</si>
  <si>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</si>
  <si>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</si>
  <si>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</si>
  <si>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</si>
  <si>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</si>
  <si>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</si>
  <si>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</si>
  <si>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</si>
  <si>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</si>
  <si>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</si>
  <si>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</si>
  <si>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</si>
  <si>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</si>
  <si>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</si>
  <si>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</si>
  <si>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</si>
  <si>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</si>
  <si>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</si>
  <si>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</si>
  <si>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</si>
  <si>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</si>
  <si>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</si>
  <si>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</si>
  <si>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</si>
  <si>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</si>
  <si>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</si>
  <si>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</si>
  <si>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</si>
  <si>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</si>
  <si>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</si>
  <si>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</si>
  <si>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</si>
  <si>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</si>
  <si>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</si>
  <si>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</si>
  <si>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</si>
  <si>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</si>
  <si>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</si>
  <si>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</si>
  <si>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</si>
  <si>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</si>
  <si>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</si>
  <si>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</si>
  <si>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</si>
  <si>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</si>
  <si>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</si>
  <si>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</si>
  <si>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</si>
  <si>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</si>
  <si>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</si>
  <si>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</si>
  <si>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</si>
  <si>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</si>
  <si>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</si>
  <si>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</si>
  <si>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</si>
  <si>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</si>
  <si>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</si>
  <si>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</si>
  <si>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</si>
  <si>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</si>
  <si>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</si>
  <si>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</si>
  <si>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</si>
  <si>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</si>
  <si>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</si>
  <si>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</si>
  <si>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</si>
  <si>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</si>
  <si>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</si>
  <si>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</si>
  <si>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</si>
  <si>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</si>
  <si>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</si>
  <si>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</si>
  <si>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</si>
  <si>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</si>
  <si>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</si>
  <si>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</si>
  <si>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</si>
  <si>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</si>
  <si>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</si>
  <si>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</si>
  <si>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</si>
  <si>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</si>
  <si>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</si>
  <si>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</si>
  <si>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</si>
  <si>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</si>
  <si>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</si>
  <si>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</si>
  <si>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</si>
  <si>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</si>
  <si>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</si>
  <si>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</si>
  <si>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</si>
  <si>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</si>
  <si>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</si>
  <si>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</si>
  <si>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</si>
  <si>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</si>
  <si>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</si>
  <si>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</si>
  <si>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</si>
  <si>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</si>
  <si>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</si>
  <si>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</si>
  <si>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</si>
  <si>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</si>
  <si>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</si>
  <si>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</si>
  <si>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</si>
  <si>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</si>
  <si>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</si>
  <si>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</si>
  <si>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</si>
  <si>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</si>
  <si>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</si>
  <si>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</si>
  <si>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</si>
  <si>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</si>
  <si>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</si>
  <si>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</si>
  <si>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</si>
  <si>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</si>
  <si>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</si>
  <si>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</si>
  <si>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</si>
  <si>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</si>
  <si>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</si>
  <si>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</si>
  <si>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</si>
  <si>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</si>
  <si>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</si>
  <si>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</si>
  <si>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</si>
  <si>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</si>
  <si>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</si>
  <si>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</si>
  <si>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</si>
  <si>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</si>
  <si>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</si>
  <si>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</si>
  <si>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</si>
  <si>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</si>
  <si>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</si>
  <si>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</si>
  <si>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</si>
  <si>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</si>
  <si>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</si>
  <si>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</si>
  <si>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</si>
  <si>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</si>
  <si>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</si>
  <si>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</si>
  <si>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</si>
  <si>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</si>
  <si>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</si>
  <si>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</si>
  <si>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</si>
  <si>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</si>
  <si>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</si>
  <si>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</si>
  <si>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</si>
  <si>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</si>
  <si>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</si>
  <si>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</si>
  <si>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</si>
  <si>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</si>
  <si>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</si>
  <si>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</si>
  <si>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</si>
  <si>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</si>
  <si>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</si>
  <si>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</si>
  <si>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</si>
  <si>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</si>
  <si>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</si>
  <si>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</si>
  <si>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</si>
  <si>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</si>
  <si>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</si>
  <si>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</si>
  <si>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</si>
  <si>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</si>
  <si>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</si>
  <si>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</si>
  <si>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</si>
  <si>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</si>
  <si>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</si>
  <si>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</si>
  <si>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</si>
  <si>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</si>
  <si>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</si>
  <si>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</si>
  <si>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</si>
  <si>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</si>
  <si>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</si>
  <si>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</si>
  <si>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</si>
  <si>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</si>
  <si>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</si>
  <si>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</si>
  <si>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</si>
  <si>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</si>
  <si>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</si>
  <si>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</si>
  <si>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</si>
  <si>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</si>
  <si>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</si>
  <si>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</si>
  <si>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</si>
  <si>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</si>
  <si>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</si>
  <si>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</si>
  <si>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</si>
  <si>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</si>
  <si>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</si>
  <si>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</si>
  <si>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</si>
  <si>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</si>
  <si>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</si>
  <si>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</si>
  <si>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</si>
  <si>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</si>
  <si>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</si>
  <si>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</si>
  <si>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</si>
  <si>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</si>
  <si>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</si>
  <si>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</si>
  <si>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</si>
  <si>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</si>
  <si>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</si>
  <si>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</si>
  <si>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</si>
  <si>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</si>
  <si>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</si>
  <si>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</si>
  <si>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</si>
  <si>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</si>
  <si>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</si>
  <si>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</si>
  <si>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</si>
  <si>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</si>
  <si>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</si>
  <si>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</si>
  <si>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</si>
  <si>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</si>
  <si>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</si>
  <si>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</si>
  <si>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</si>
  <si>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</si>
  <si>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</si>
  <si>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</si>
  <si>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</si>
  <si>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</si>
  <si>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</si>
  <si>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</si>
  <si>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</si>
  <si>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</si>
  <si>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</si>
  <si>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</si>
  <si>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</si>
  <si>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</si>
  <si>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</si>
  <si>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</si>
  <si>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</si>
  <si>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</si>
  <si>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</si>
  <si>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</si>
  <si>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</si>
  <si>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</si>
  <si>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</si>
  <si>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</si>
  <si>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</si>
  <si>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</si>
  <si>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</si>
  <si>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</si>
  <si>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</si>
  <si>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</si>
  <si>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</si>
  <si>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</si>
  <si>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</si>
  <si>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</si>
  <si>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</si>
  <si>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</si>
  <si>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</si>
  <si>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</si>
  <si>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</si>
  <si>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</si>
  <si>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</si>
  <si>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</si>
  <si>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</si>
  <si>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</si>
  <si>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</si>
  <si>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</si>
  <si>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</si>
  <si>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</si>
  <si>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</si>
  <si>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</si>
  <si>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</si>
  <si>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</si>
  <si>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</si>
  <si>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</si>
  <si>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</si>
  <si>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</si>
  <si>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</si>
  <si>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</si>
  <si>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</si>
  <si>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</si>
  <si>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</si>
  <si>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</si>
  <si>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</si>
  <si>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</si>
  <si>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</si>
  <si>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</si>
  <si>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</si>
  <si>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</si>
  <si>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</si>
  <si>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</si>
  <si>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</si>
  <si>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</si>
  <si>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</si>
  <si>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</si>
  <si>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</si>
  <si>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</si>
  <si>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</si>
  <si>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</si>
  <si>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</si>
  <si>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</si>
  <si>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</si>
  <si>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</si>
  <si>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</si>
  <si>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</si>
  <si>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</si>
  <si>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</si>
  <si>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</si>
  <si>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</si>
  <si>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</si>
  <si>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</si>
  <si>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</si>
  <si>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</si>
  <si>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</si>
  <si>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</si>
  <si>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</si>
  <si>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</si>
  <si>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</si>
  <si>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</si>
  <si>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</si>
  <si>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</si>
  <si>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</si>
  <si>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</si>
  <si>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</si>
  <si>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</si>
  <si>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</si>
  <si>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</si>
  <si>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</si>
  <si>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</si>
  <si>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</si>
  <si>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</si>
  <si>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</si>
  <si>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</si>
  <si>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</si>
  <si>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</si>
  <si>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</si>
  <si>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</si>
  <si>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</si>
  <si>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</si>
  <si>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</si>
  <si>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</si>
  <si>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</si>
  <si>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</si>
  <si>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</si>
  <si>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</si>
  <si>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</si>
  <si>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</si>
  <si>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</si>
  <si>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</si>
  <si>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</si>
  <si>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</si>
  <si>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</si>
  <si>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</si>
  <si>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</si>
  <si>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</si>
  <si>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</si>
  <si>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</si>
  <si>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</si>
  <si>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</si>
  <si>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</si>
  <si>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</si>
  <si>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</si>
  <si>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</si>
  <si>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</si>
  <si>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</si>
  <si>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</si>
  <si>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</si>
  <si>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</si>
  <si>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</si>
  <si>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</si>
  <si>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</si>
  <si>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</si>
  <si>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</si>
  <si>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</si>
  <si>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</si>
  <si>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</si>
  <si>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</si>
  <si>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</si>
  <si>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</si>
  <si>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</si>
  <si>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</si>
  <si>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</si>
  <si>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</si>
  <si>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</si>
  <si>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</si>
  <si>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</si>
  <si>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</si>
  <si>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</si>
  <si>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</si>
  <si>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</si>
  <si>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</si>
  <si>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</si>
  <si>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</si>
  <si>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</si>
  <si>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</si>
  <si>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</si>
  <si>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</si>
  <si>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</si>
  <si>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</si>
  <si>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</si>
  <si>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</si>
  <si>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</si>
  <si>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</si>
  <si>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</si>
  <si>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</si>
  <si>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</si>
  <si>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</si>
  <si>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</si>
  <si>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</si>
  <si>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</si>
  <si>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</si>
  <si>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</si>
  <si>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</si>
  <si>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</si>
  <si>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</si>
  <si>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</si>
  <si>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</si>
  <si>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</si>
  <si>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</si>
  <si>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</si>
  <si>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</si>
  <si>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</si>
  <si>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</si>
  <si>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</si>
  <si>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</si>
  <si>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</si>
  <si>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</si>
  <si>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</si>
  <si>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</si>
  <si>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</si>
  <si>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</si>
  <si>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</si>
  <si>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</si>
  <si>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</si>
  <si>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</si>
  <si>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</si>
  <si>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</si>
  <si>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</si>
  <si>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</si>
  <si>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</si>
  <si>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</si>
  <si>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</si>
  <si>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</si>
  <si>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</si>
  <si>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</si>
  <si>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</si>
  <si>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</si>
  <si>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</si>
  <si>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</si>
  <si>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</si>
  <si>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</si>
  <si>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</si>
  <si>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</si>
  <si>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</si>
  <si>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</si>
  <si>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</si>
  <si>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</si>
  <si>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</si>
  <si>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</si>
  <si>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</si>
  <si>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</si>
  <si>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</si>
  <si>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</si>
  <si>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</si>
  <si>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</si>
  <si>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</si>
  <si>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</si>
  <si>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</si>
  <si>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</si>
  <si>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</si>
  <si>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</si>
  <si>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</si>
  <si>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</si>
  <si>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</si>
  <si>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</si>
  <si>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</si>
  <si>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</si>
  <si>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</si>
  <si>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</si>
  <si>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</si>
  <si>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</si>
  <si>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</si>
  <si>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</si>
  <si>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</si>
  <si>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</si>
  <si>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</si>
  <si>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</si>
  <si>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</si>
  <si>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</si>
  <si>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</si>
  <si>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</si>
  <si>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</si>
  <si>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</si>
  <si>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</si>
  <si>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</si>
  <si>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</si>
  <si>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</si>
  <si>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</si>
  <si>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</si>
  <si>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</si>
  <si>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</si>
  <si>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</si>
  <si>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</si>
  <si>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</si>
  <si>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</si>
  <si>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</si>
  <si>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</si>
  <si>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</si>
  <si>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</si>
  <si>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</si>
  <si>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</si>
  <si>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</si>
  <si>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</si>
  <si>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</si>
  <si>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</si>
  <si>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</si>
  <si>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</si>
  <si>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</si>
  <si>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</si>
  <si>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</si>
  <si>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</si>
  <si>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</si>
  <si>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</si>
  <si>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</si>
  <si>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</si>
  <si>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</si>
  <si>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</si>
  <si>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</si>
  <si>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</si>
  <si>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</si>
  <si>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</si>
  <si>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</si>
  <si>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</si>
  <si>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</si>
  <si>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</si>
  <si>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</si>
  <si>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</si>
  <si>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</si>
  <si>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</si>
  <si>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</si>
  <si>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</si>
  <si>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</si>
  <si>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</si>
  <si>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</si>
  <si>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</si>
  <si>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</si>
  <si>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</si>
  <si>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</si>
  <si>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</si>
  <si>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</si>
  <si>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</si>
  <si>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</si>
  <si>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</si>
  <si>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</si>
  <si>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</si>
  <si>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</si>
  <si>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</si>
  <si>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</si>
  <si>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</si>
  <si>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</si>
  <si>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</si>
  <si>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</si>
  <si>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</si>
  <si>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</si>
  <si>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</si>
  <si>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</si>
  <si>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</si>
  <si>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</si>
  <si>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</si>
  <si>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</si>
  <si>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</si>
  <si>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</si>
  <si>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</si>
  <si>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</si>
  <si>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</si>
  <si>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</si>
  <si>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</si>
  <si>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</si>
  <si>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</si>
  <si>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</si>
  <si>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</si>
  <si>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</si>
  <si>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</si>
  <si>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</si>
  <si>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</si>
  <si>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</si>
  <si>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</si>
  <si>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</si>
  <si>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</si>
  <si>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</si>
  <si>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</si>
  <si>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</si>
  <si>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</si>
  <si>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</si>
  <si>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</si>
  <si>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</si>
  <si>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</si>
  <si>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</si>
  <si>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</si>
  <si>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</si>
  <si>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</si>
  <si>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</si>
  <si>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</si>
  <si>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</si>
  <si>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</si>
  <si>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</si>
  <si>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</si>
  <si>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</si>
  <si>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</si>
  <si>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</si>
  <si>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</si>
  <si>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</si>
  <si>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</si>
  <si>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</si>
  <si>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</si>
  <si>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</si>
  <si>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</si>
  <si>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</si>
  <si>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</si>
  <si>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</si>
  <si>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</si>
  <si>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</si>
  <si>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</si>
  <si>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</si>
  <si>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</si>
  <si>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</si>
  <si>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</si>
  <si>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</si>
  <si>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</si>
  <si>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</si>
  <si>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</si>
  <si>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</si>
  <si>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</si>
  <si>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</si>
  <si>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</si>
  <si>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</si>
  <si>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</si>
  <si>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</si>
  <si>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</si>
  <si>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</si>
  <si>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</si>
  <si>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</si>
  <si>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</si>
  <si>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</si>
  <si>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</si>
  <si>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</si>
  <si>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</si>
  <si>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</si>
  <si>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</si>
  <si>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</si>
  <si>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</si>
  <si>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</si>
  <si>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</si>
  <si>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</si>
  <si>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</si>
  <si>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</si>
  <si>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</si>
  <si>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</si>
  <si>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</si>
  <si>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</si>
  <si>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</si>
  <si>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</si>
  <si>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</si>
  <si>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</si>
  <si>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</si>
  <si>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</si>
  <si>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</si>
  <si>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</si>
  <si>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</si>
  <si>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</si>
  <si>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</si>
  <si>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</si>
  <si>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</si>
  <si>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</si>
  <si>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</si>
  <si>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</si>
  <si>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</si>
  <si>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</si>
  <si>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</si>
  <si>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</si>
  <si>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</si>
  <si>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</si>
  <si>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</si>
  <si>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</si>
  <si>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</si>
  <si>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</si>
  <si>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</si>
  <si>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</si>
  <si>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</si>
  <si>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</si>
  <si>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</si>
  <si>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</si>
  <si>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</si>
  <si>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</si>
  <si>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</si>
  <si>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</si>
  <si>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</si>
  <si>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</si>
  <si>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</si>
  <si>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</si>
  <si>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</si>
  <si>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</si>
  <si>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</si>
  <si>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</si>
  <si>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</si>
  <si>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</si>
  <si>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</si>
  <si>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</si>
  <si>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</si>
  <si>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</si>
  <si>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</si>
  <si>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</si>
  <si>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</si>
  <si>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</si>
  <si>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</si>
  <si>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</si>
  <si>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</si>
  <si>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</si>
  <si>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</si>
  <si>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</si>
  <si>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</si>
  <si>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</si>
  <si>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</si>
  <si>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</si>
  <si>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</si>
  <si>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</si>
  <si>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</si>
  <si>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</si>
  <si>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</si>
  <si>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</si>
  <si>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</si>
  <si>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</si>
  <si>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</si>
  <si>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</si>
  <si>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</si>
  <si>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</si>
  <si>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</si>
  <si>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</si>
  <si>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</si>
  <si>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</si>
  <si>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</si>
  <si>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</si>
  <si>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</si>
  <si>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</si>
  <si>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</si>
  <si>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</si>
  <si>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</si>
  <si>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</si>
  <si>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</si>
  <si>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</si>
  <si>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</si>
  <si>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</si>
  <si>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</si>
  <si>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</si>
  <si>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</si>
  <si>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</si>
  <si>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</si>
  <si>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</si>
  <si>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</si>
  <si>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</si>
  <si>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</si>
  <si>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</si>
  <si>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</si>
  <si>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</si>
  <si>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</si>
  <si>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</si>
  <si>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</si>
  <si>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</si>
  <si>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</si>
  <si>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</si>
  <si>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</si>
  <si>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</si>
  <si>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</si>
  <si>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</si>
  <si>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</si>
  <si>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</si>
  <si>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</si>
  <si>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</si>
  <si>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</si>
  <si>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</si>
  <si>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</si>
  <si>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</si>
  <si>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</si>
  <si>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</si>
  <si>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</si>
  <si>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</si>
  <si>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</si>
  <si>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</si>
  <si>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</si>
  <si>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</si>
  <si>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</si>
  <si>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</si>
  <si>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</si>
  <si>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</si>
  <si>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</si>
  <si>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</si>
  <si>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</si>
  <si>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</si>
  <si>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</si>
  <si>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</si>
  <si>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</si>
  <si>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</si>
  <si>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</si>
  <si>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</si>
  <si>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</si>
  <si>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</si>
  <si>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</si>
  <si>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</si>
  <si>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</si>
  <si>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</si>
  <si>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</si>
  <si>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</si>
  <si>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</si>
  <si>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</si>
  <si>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</si>
  <si>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</si>
  <si>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</si>
  <si>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</si>
  <si>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</si>
  <si>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</si>
  <si>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</si>
  <si>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</si>
  <si>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</si>
  <si>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</si>
  <si>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</si>
  <si>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</si>
  <si>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</si>
  <si>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</si>
  <si>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</si>
  <si>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</si>
  <si>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</si>
  <si>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</si>
  <si>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</si>
  <si>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</si>
  <si>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</si>
  <si>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</si>
  <si>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</si>
  <si>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</si>
  <si>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</si>
  <si>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</si>
  <si>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</si>
  <si>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</si>
  <si>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</si>
  <si>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</si>
  <si>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</si>
  <si>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</si>
  <si>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</si>
  <si>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</si>
  <si>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</si>
  <si>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</si>
  <si>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</si>
  <si>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</si>
  <si>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</si>
  <si>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</si>
  <si>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</si>
  <si>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</si>
  <si>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</si>
  <si>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</si>
  <si>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</si>
  <si>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</si>
  <si>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</si>
  <si>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</si>
  <si>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</si>
  <si>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</si>
  <si>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</si>
  <si>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</si>
  <si>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</si>
  <si>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</si>
  <si>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</si>
  <si>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</si>
  <si>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</si>
  <si>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</si>
  <si>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</si>
  <si>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</si>
  <si>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</si>
  <si>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</si>
  <si>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</si>
  <si>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</si>
  <si>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</si>
  <si>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</si>
  <si>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</si>
  <si>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</si>
  <si>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</si>
  <si>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</si>
  <si>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</si>
  <si>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</si>
  <si>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</si>
  <si>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</si>
  <si>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</si>
  <si>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</si>
  <si>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</si>
  <si>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</si>
  <si>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</si>
  <si>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</si>
  <si>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</si>
  <si>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</si>
  <si>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</si>
  <si>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</si>
  <si>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</si>
  <si>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</si>
  <si>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</si>
  <si>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</si>
  <si>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</si>
  <si>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</si>
  <si>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</si>
  <si>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</si>
  <si>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</si>
  <si>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</si>
  <si>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</si>
  <si>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</si>
  <si>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</si>
  <si>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</si>
  <si>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</si>
  <si>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</si>
  <si>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</si>
  <si>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</si>
  <si>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</si>
  <si>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</si>
  <si>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</si>
  <si>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</si>
  <si>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</si>
  <si>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</si>
  <si>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</si>
  <si>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</si>
  <si>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</si>
  <si>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</si>
  <si>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</si>
  <si>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</si>
  <si>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</si>
  <si>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</si>
  <si>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</si>
  <si>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</si>
  <si>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</si>
  <si>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</si>
  <si>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</si>
  <si>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</si>
  <si>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</si>
  <si>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</si>
  <si>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</si>
  <si>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</si>
  <si>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</si>
  <si>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</si>
  <si>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</si>
  <si>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</si>
  <si>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</si>
  <si>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</si>
  <si>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</si>
  <si>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</si>
  <si>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</si>
  <si>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</si>
  <si>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</si>
  <si>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</si>
  <si>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</si>
  <si>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</si>
  <si>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</si>
  <si>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</si>
  <si>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</si>
  <si>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</si>
  <si>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</si>
  <si>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</si>
  <si>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</si>
  <si>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</si>
  <si>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</si>
  <si>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</si>
  <si>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</si>
  <si>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</si>
  <si>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</si>
  <si>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</si>
  <si>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</si>
  <si>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</si>
  <si>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</si>
  <si>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</si>
  <si>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</si>
  <si>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</si>
  <si>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</si>
  <si>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</si>
  <si>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</si>
  <si>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</si>
  <si>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</si>
  <si>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</si>
  <si>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</si>
  <si>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</si>
  <si>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</si>
  <si>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</si>
  <si>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</si>
  <si>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</si>
  <si>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</si>
  <si>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</si>
  <si>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</si>
  <si>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</si>
  <si>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</si>
  <si>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</si>
  <si>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</si>
  <si>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</si>
  <si>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</si>
  <si>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</si>
  <si>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</si>
  <si>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</si>
  <si>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</si>
  <si>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</si>
  <si>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</si>
  <si>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</si>
  <si>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</si>
  <si>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</si>
  <si>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</si>
  <si>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</si>
  <si>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</si>
  <si>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</si>
  <si>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</si>
  <si>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</si>
  <si>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</si>
  <si>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</si>
  <si>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</si>
  <si>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</si>
  <si>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</si>
  <si>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</si>
  <si>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</si>
  <si>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</si>
  <si>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</si>
  <si>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</si>
  <si>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</si>
  <si>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</si>
  <si>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</si>
  <si>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</si>
  <si>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</si>
  <si>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</si>
  <si>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</si>
  <si>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</si>
  <si>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</si>
  <si>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</si>
  <si>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</si>
  <si>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</si>
  <si>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</si>
  <si>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</si>
  <si>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</si>
  <si>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</si>
  <si>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</si>
  <si>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</si>
  <si>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</si>
  <si>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</si>
  <si>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</si>
  <si>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</si>
  <si>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</si>
  <si>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</si>
  <si>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</si>
  <si>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</si>
  <si>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</si>
  <si>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</si>
  <si>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</si>
  <si>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</si>
  <si>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</si>
  <si>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</si>
  <si>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</si>
  <si>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</si>
  <si>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</si>
  <si>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</si>
  <si>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</si>
  <si>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</si>
  <si>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</si>
  <si>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</si>
  <si>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</si>
  <si>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</si>
  <si>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</si>
  <si>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</si>
  <si>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</si>
  <si>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</si>
  <si>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</si>
  <si>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</si>
  <si>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</si>
  <si>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</si>
  <si>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</si>
  <si>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</si>
  <si>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</si>
  <si>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</si>
  <si>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</si>
  <si>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</si>
  <si>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</si>
  <si>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</si>
  <si>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</si>
  <si>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</si>
  <si>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</si>
  <si>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</si>
  <si>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</si>
  <si>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</si>
  <si>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</si>
  <si>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</si>
  <si>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</si>
  <si>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</si>
  <si>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</si>
  <si>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</si>
  <si>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</si>
  <si>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</si>
  <si>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</si>
  <si>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</si>
  <si>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</si>
  <si>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</si>
  <si>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</si>
  <si>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</si>
  <si>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</si>
  <si>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</si>
  <si>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</si>
  <si>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</si>
  <si>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</si>
  <si>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</si>
  <si>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</si>
  <si>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</si>
  <si>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</si>
  <si>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</si>
  <si>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</si>
  <si>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</si>
  <si>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</si>
  <si>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</si>
  <si>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</si>
  <si>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</si>
  <si>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</si>
  <si>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</si>
  <si>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</si>
  <si>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</si>
  <si>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</si>
  <si>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</si>
  <si>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</si>
  <si>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</si>
  <si>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</si>
  <si>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</si>
  <si>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</si>
  <si>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</si>
  <si>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</si>
  <si>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</si>
  <si>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</si>
  <si>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</si>
  <si>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</si>
  <si>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</si>
  <si>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</si>
  <si>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</si>
  <si>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</si>
  <si>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</si>
  <si>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</si>
  <si>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</si>
  <si>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</si>
  <si>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</si>
  <si>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</si>
  <si>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</si>
  <si>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</si>
  <si>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</si>
  <si>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</si>
  <si>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</si>
  <si>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</si>
  <si>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</si>
  <si>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</si>
  <si>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</si>
  <si>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</si>
  <si>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</si>
  <si>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</si>
  <si>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</si>
  <si>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</si>
  <si>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</si>
  <si>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</si>
  <si>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</si>
  <si>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</si>
  <si>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</si>
  <si>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</si>
  <si>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</si>
  <si>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</si>
  <si>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</si>
  <si>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</si>
  <si>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</si>
  <si>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</si>
  <si>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</si>
  <si>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</si>
  <si>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</si>
  <si>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</si>
  <si>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</si>
  <si>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</si>
  <si>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</si>
  <si>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</si>
  <si>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</si>
  <si>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</si>
  <si>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</si>
  <si>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</si>
  <si>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</si>
  <si>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</si>
  <si>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</si>
  <si>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</si>
  <si>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</si>
  <si>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</si>
  <si>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</si>
  <si>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</si>
  <si>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</si>
  <si>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</si>
  <si>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</si>
  <si>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</si>
  <si>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</si>
  <si>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</si>
  <si>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</si>
  <si>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</si>
  <si>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</si>
  <si>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</si>
  <si>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</si>
  <si>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</si>
  <si>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</si>
  <si>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</si>
  <si>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</si>
  <si>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</si>
  <si>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</si>
  <si>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</si>
  <si>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</si>
  <si>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</si>
  <si>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</si>
  <si>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</si>
  <si>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</si>
  <si>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</si>
  <si>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</si>
  <si>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</si>
  <si>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</si>
  <si>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</si>
  <si>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</si>
  <si>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</si>
  <si>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</si>
  <si>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</si>
  <si>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</si>
  <si>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</si>
  <si>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</si>
  <si>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</si>
  <si>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</si>
  <si>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</si>
  <si>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</si>
  <si>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</si>
  <si>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</si>
  <si>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</si>
  <si>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</si>
  <si>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</si>
  <si>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</si>
  <si>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</si>
  <si>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</si>
  <si>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</si>
  <si>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</si>
  <si>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</si>
  <si>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</si>
  <si>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</si>
  <si>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</si>
  <si>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</si>
  <si>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</si>
  <si>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</si>
  <si>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</si>
  <si>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</si>
  <si>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</si>
  <si>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</si>
  <si>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</si>
  <si>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</si>
  <si>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</si>
  <si>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</si>
  <si>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</si>
  <si>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</si>
  <si>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</si>
  <si>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</si>
  <si>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</si>
  <si>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</si>
  <si>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</si>
  <si>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</si>
  <si>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</si>
  <si>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</si>
  <si>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</si>
  <si>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</si>
  <si>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</si>
  <si>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</si>
  <si>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</si>
  <si>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</si>
  <si>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</si>
  <si>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</si>
  <si>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</si>
  <si>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</si>
  <si>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</si>
  <si>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</si>
  <si>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</si>
  <si>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</si>
  <si>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</si>
  <si>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</si>
  <si>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</si>
  <si>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</si>
  <si>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</si>
  <si>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</si>
  <si>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</si>
  <si>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</si>
  <si>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</si>
  <si>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</si>
  <si>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</si>
  <si>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</si>
  <si>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</si>
  <si>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</si>
  <si>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</si>
  <si>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</si>
  <si>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</si>
  <si>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</si>
  <si>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</si>
  <si>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</si>
  <si>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</si>
  <si>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</si>
  <si>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</si>
  <si>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</si>
  <si>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</si>
  <si>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</si>
  <si>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</si>
  <si>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</si>
  <si>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</si>
  <si>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</si>
  <si>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</si>
  <si>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</si>
  <si>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</si>
  <si>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</si>
  <si>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</si>
  <si>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</si>
  <si>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</si>
  <si>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</si>
  <si>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</si>
  <si>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</si>
  <si>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</si>
  <si>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</si>
  <si>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</si>
  <si>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</si>
  <si>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</si>
  <si>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</si>
  <si>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</si>
  <si>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</si>
  <si>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</si>
  <si>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</si>
  <si>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</si>
  <si>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</si>
  <si>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</si>
  <si>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</si>
  <si>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</si>
  <si>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</si>
  <si>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</si>
  <si>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</si>
  <si>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</si>
  <si>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</si>
  <si>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</si>
  <si>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</si>
  <si>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</si>
  <si>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</si>
  <si>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</si>
  <si>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</si>
  <si>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</si>
  <si>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</si>
  <si>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</si>
  <si>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</si>
  <si>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</si>
  <si>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</si>
  <si>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</si>
  <si>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</si>
  <si>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</si>
  <si>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</si>
  <si>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</si>
  <si>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</si>
  <si>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</si>
  <si>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</si>
  <si>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</si>
  <si>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</si>
  <si>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</si>
  <si>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</si>
  <si>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</si>
  <si>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</si>
  <si>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</si>
  <si>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</si>
  <si>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</si>
  <si>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</si>
  <si>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</si>
  <si>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</si>
  <si>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</si>
  <si>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</si>
  <si>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</si>
  <si>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</si>
  <si>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</si>
  <si>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</si>
  <si>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</si>
  <si>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</si>
  <si>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</si>
  <si>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</si>
  <si>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</si>
  <si>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</si>
  <si>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</si>
  <si>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</si>
  <si>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</si>
  <si>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</si>
  <si>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</si>
  <si>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</si>
  <si>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</si>
  <si>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</si>
  <si>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</si>
  <si>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</si>
  <si>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</si>
  <si>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</si>
  <si>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</si>
  <si>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</si>
  <si>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</si>
  <si>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</si>
  <si>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</si>
  <si>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</si>
  <si>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</si>
  <si>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</si>
  <si>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</si>
  <si>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</si>
  <si>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</si>
  <si>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</si>
  <si>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</si>
  <si>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</si>
  <si>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</si>
  <si>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</si>
  <si>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</si>
  <si>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</si>
  <si>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</si>
  <si>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</si>
  <si>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</si>
  <si>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</si>
  <si>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</si>
  <si>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</si>
  <si>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</si>
  <si>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</si>
  <si>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</si>
  <si>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</si>
  <si>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</si>
  <si>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</si>
  <si>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</si>
  <si>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</si>
  <si>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</si>
  <si>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</si>
  <si>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</si>
  <si>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</si>
  <si>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</si>
  <si>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</si>
  <si>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</si>
  <si>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</si>
  <si>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</si>
  <si>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</si>
  <si>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</si>
  <si>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</si>
  <si>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</si>
  <si>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</si>
  <si>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</si>
  <si>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</si>
  <si>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</si>
  <si>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</si>
  <si>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</si>
  <si>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</si>
  <si>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</si>
  <si>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</si>
  <si>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</si>
  <si>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</si>
  <si>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</si>
  <si>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</si>
  <si>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</si>
  <si>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</si>
  <si>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</si>
  <si>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</si>
  <si>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</si>
  <si>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</si>
  <si>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</si>
  <si>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</si>
  <si>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</si>
  <si>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</si>
  <si>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</si>
  <si>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</si>
  <si>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</si>
  <si>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</si>
  <si>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</si>
  <si>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</si>
  <si>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</si>
  <si>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</si>
  <si>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</si>
  <si>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</si>
  <si>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</si>
  <si>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</si>
  <si>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</si>
  <si>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</si>
  <si>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</si>
  <si>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</si>
  <si>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</si>
  <si>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</si>
  <si>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</si>
  <si>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</si>
  <si>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</si>
  <si>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</si>
  <si>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</si>
  <si>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</si>
  <si>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</si>
  <si>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</si>
  <si>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</si>
  <si>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</si>
  <si>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</si>
  <si>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</si>
  <si>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</si>
  <si>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</si>
  <si>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</si>
  <si>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</si>
  <si>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</si>
  <si>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</si>
  <si>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</si>
  <si>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</si>
  <si>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</si>
  <si>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</si>
  <si>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</si>
  <si>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</si>
  <si>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</si>
  <si>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</si>
  <si>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</si>
  <si>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</si>
  <si>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</si>
  <si>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</si>
  <si>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</si>
  <si>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</si>
  <si>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</si>
  <si>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</si>
  <si>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</si>
  <si>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</si>
  <si>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</si>
  <si>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</si>
  <si>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</si>
  <si>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</si>
  <si>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</si>
  <si>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</si>
  <si>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</si>
  <si>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</si>
  <si>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</si>
  <si>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</si>
  <si>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</si>
  <si>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</si>
  <si>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</si>
  <si>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</si>
  <si>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</si>
  <si>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</si>
  <si>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</si>
  <si>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</si>
  <si>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</si>
  <si>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</si>
  <si>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</si>
  <si>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</si>
  <si>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</si>
  <si>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</si>
  <si>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</si>
  <si>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</si>
  <si>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</si>
  <si>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</si>
  <si>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</si>
  <si>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</si>
  <si>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</si>
  <si>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</si>
  <si>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</si>
  <si>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</si>
  <si>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</si>
  <si>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</si>
  <si>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</si>
  <si>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</si>
  <si>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</si>
  <si>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</si>
  <si>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</si>
  <si>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</si>
  <si>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</si>
  <si>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</si>
  <si>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</si>
  <si>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</si>
  <si>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</si>
  <si>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</si>
  <si>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</si>
  <si>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</si>
  <si>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</si>
  <si>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</si>
  <si>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</si>
  <si>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</si>
  <si>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</si>
  <si>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</si>
  <si>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</si>
  <si>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</si>
  <si>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</si>
  <si>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</si>
  <si>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</si>
  <si>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</si>
  <si>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</si>
  <si>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</si>
  <si>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</si>
  <si>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</si>
  <si>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</si>
  <si>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</si>
  <si>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</si>
  <si>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</si>
  <si>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</si>
  <si>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</si>
  <si>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</si>
  <si>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</si>
  <si>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</si>
  <si>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</si>
  <si>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</si>
  <si>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</si>
  <si>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</si>
  <si>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</si>
  <si>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</si>
  <si>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</si>
  <si>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</si>
  <si>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</si>
  <si>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</si>
  <si>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</si>
  <si>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</si>
  <si>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</si>
  <si>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</si>
  <si>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</si>
  <si>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</si>
  <si>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</si>
  <si>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</si>
  <si>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</si>
  <si>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</si>
  <si>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</si>
  <si>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</si>
  <si>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</si>
  <si>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</si>
  <si>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</si>
  <si>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</si>
  <si>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</si>
  <si>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</si>
  <si>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</si>
  <si>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</si>
  <si>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</si>
  <si>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</si>
  <si>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</si>
  <si>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</si>
  <si>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</si>
  <si>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</si>
  <si>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</si>
  <si>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</si>
  <si>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</si>
  <si>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</si>
  <si>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</si>
  <si>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</si>
  <si>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</si>
  <si>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</si>
  <si>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</si>
  <si>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</si>
  <si>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</si>
  <si>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</si>
  <si>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</si>
  <si>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</si>
  <si>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</si>
  <si>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</si>
  <si>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</si>
  <si>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</si>
  <si>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</si>
  <si>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</si>
  <si>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</si>
  <si>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</si>
  <si>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</si>
  <si>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</si>
  <si>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</si>
  <si>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</si>
  <si>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</si>
  <si>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</si>
  <si>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</si>
  <si>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</si>
  <si>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</si>
  <si>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</si>
  <si>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</si>
  <si>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</si>
  <si>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</si>
  <si>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</si>
  <si>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</si>
  <si>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</si>
  <si>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</si>
  <si>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</si>
  <si>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</si>
  <si>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</si>
  <si>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</si>
  <si>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</si>
  <si>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</si>
  <si>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</si>
  <si>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</si>
  <si>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</si>
  <si>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</si>
  <si>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</si>
  <si>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</si>
  <si>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</si>
  <si>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</si>
  <si>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</si>
  <si>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</si>
  <si>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</si>
  <si>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</si>
  <si>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</si>
  <si>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</si>
  <si>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</si>
  <si>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</si>
  <si>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</si>
  <si>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</si>
  <si>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</si>
  <si>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</si>
  <si>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</si>
  <si>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</si>
  <si>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</si>
  <si>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</si>
  <si>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</si>
  <si>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</si>
  <si>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</si>
  <si>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</si>
  <si>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</si>
  <si>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</si>
  <si>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</si>
  <si>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</si>
  <si>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</si>
  <si>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</si>
  <si>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</si>
  <si>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</si>
  <si>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</si>
  <si>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</si>
  <si>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</si>
  <si>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</si>
  <si>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</si>
  <si>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</si>
  <si>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</si>
  <si>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</si>
  <si>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</si>
  <si>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</si>
  <si>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</si>
  <si>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</si>
  <si>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</si>
  <si>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</si>
  <si>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</si>
  <si>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</si>
  <si>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</si>
  <si>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</si>
  <si>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</si>
  <si>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</si>
  <si>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</si>
  <si>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</si>
  <si>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</si>
  <si>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</si>
  <si>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</si>
  <si>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</si>
  <si>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</si>
  <si>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</si>
  <si>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</si>
  <si>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</si>
  <si>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</si>
  <si>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</si>
  <si>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</si>
  <si>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</si>
  <si>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</si>
  <si>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</si>
  <si>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</si>
  <si>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</si>
  <si>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</si>
  <si>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</si>
  <si>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</si>
  <si>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</si>
  <si>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</si>
  <si>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</si>
  <si>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</si>
  <si>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</si>
  <si>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</si>
  <si>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</si>
  <si>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</si>
  <si>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</si>
  <si>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</si>
  <si>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</si>
  <si>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</si>
  <si>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</si>
  <si>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</si>
  <si>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</si>
  <si>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</si>
  <si>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</si>
  <si>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</si>
  <si>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</si>
  <si>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</si>
  <si>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</si>
  <si>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</si>
  <si>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</si>
  <si>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</si>
  <si>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</si>
  <si>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</si>
  <si>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</si>
  <si>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</si>
  <si>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</si>
  <si>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</si>
  <si>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</si>
  <si>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</si>
  <si>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</si>
  <si>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</si>
  <si>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</si>
  <si>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</si>
  <si>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</si>
  <si>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</si>
  <si>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</si>
  <si>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</si>
  <si>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</si>
  <si>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</si>
  <si>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</si>
  <si>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</si>
  <si>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</si>
  <si>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</si>
  <si>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</si>
  <si>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</si>
  <si>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</si>
  <si>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</si>
  <si>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</si>
  <si>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</si>
  <si>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</si>
  <si>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</si>
  <si>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</si>
  <si>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</si>
  <si>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</si>
  <si>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</si>
  <si>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</si>
  <si>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</si>
  <si>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</si>
  <si>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</si>
  <si>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</si>
  <si>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</si>
  <si>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</si>
  <si>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</si>
  <si>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</si>
  <si>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</si>
  <si>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</si>
  <si>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</si>
  <si>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</si>
  <si>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</si>
  <si>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</si>
  <si>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</si>
  <si>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</si>
  <si>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</si>
  <si>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</si>
  <si>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</si>
  <si>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</si>
  <si>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</si>
  <si>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</si>
  <si>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</si>
  <si>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</si>
  <si>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</si>
  <si>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</si>
  <si>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</si>
  <si>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</si>
  <si>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</si>
  <si>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</si>
  <si>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</si>
  <si>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</si>
  <si>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</si>
  <si>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</si>
  <si>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</si>
  <si>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</si>
  <si>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</si>
  <si>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</si>
  <si>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</si>
  <si>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</si>
  <si>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</si>
  <si>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</si>
  <si>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</si>
  <si>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</si>
  <si>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</si>
  <si>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</si>
  <si>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</si>
  <si>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</si>
  <si>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</si>
  <si>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</si>
  <si>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</si>
  <si>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</si>
  <si>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</si>
  <si>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</si>
  <si>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</si>
  <si>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</si>
  <si>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</si>
  <si>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</si>
  <si>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</si>
  <si>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</si>
  <si>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</si>
  <si>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</si>
  <si>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</si>
  <si>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</si>
  <si>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</si>
  <si>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</si>
  <si>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</si>
  <si>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</si>
  <si>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</si>
  <si>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</si>
  <si>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</si>
  <si>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</si>
  <si>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</si>
  <si>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</si>
  <si>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</si>
  <si>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</si>
  <si>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</si>
  <si>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</si>
  <si>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</si>
  <si>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</si>
  <si>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</si>
  <si>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</si>
  <si>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</si>
  <si>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</si>
  <si>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</si>
  <si>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</si>
  <si>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</si>
  <si>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</si>
  <si>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</si>
  <si>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</si>
  <si>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</si>
  <si>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</si>
  <si>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</si>
  <si>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</si>
  <si>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</si>
  <si>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</si>
  <si>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</si>
  <si>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</si>
  <si>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</si>
  <si>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</si>
  <si>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</si>
  <si>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</si>
  <si>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</si>
  <si>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</si>
  <si>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</si>
  <si>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</si>
  <si>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</si>
  <si>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</si>
  <si>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</si>
  <si>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</si>
  <si>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</si>
  <si>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</si>
  <si>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</si>
  <si>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</si>
  <si>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</si>
  <si>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</si>
  <si>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</si>
  <si>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</si>
  <si>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</si>
  <si>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</si>
  <si>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</si>
  <si>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</si>
  <si>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</si>
  <si>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</si>
  <si>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</si>
  <si>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</si>
  <si>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</si>
  <si>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</si>
  <si>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</si>
  <si>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</si>
  <si>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</si>
  <si>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</si>
  <si>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</si>
  <si>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</si>
  <si>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</si>
  <si>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</si>
  <si>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</si>
  <si>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</si>
  <si>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</si>
  <si>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</si>
  <si>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</si>
  <si>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</si>
  <si>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</si>
  <si>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</si>
  <si>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</si>
  <si>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</si>
  <si>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</si>
  <si>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</si>
  <si>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</si>
  <si>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</si>
  <si>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</si>
  <si>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</si>
  <si>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</si>
  <si>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</si>
  <si>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</si>
  <si>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</si>
  <si>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</si>
  <si>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</si>
  <si>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</si>
  <si>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</si>
  <si>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</si>
  <si>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</si>
  <si>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</si>
  <si>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</si>
  <si>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</si>
  <si>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</si>
  <si>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</si>
  <si>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</si>
  <si>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</si>
  <si>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</si>
  <si>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</si>
  <si>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</si>
  <si>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</si>
  <si>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</si>
  <si>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</si>
  <si>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</si>
  <si>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</si>
  <si>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</si>
  <si>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</si>
  <si>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</si>
  <si>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</si>
  <si>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</si>
  <si>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</si>
  <si>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</si>
  <si>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</si>
  <si>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</si>
  <si>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</si>
  <si>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</si>
  <si>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</si>
  <si>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</si>
  <si>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</si>
  <si>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</si>
  <si>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</si>
  <si>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</si>
  <si>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</si>
  <si>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</si>
  <si>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</si>
  <si>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</si>
  <si>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</si>
  <si>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</si>
  <si>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</si>
  <si>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</si>
  <si>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</si>
  <si>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</si>
  <si>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</si>
  <si>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</si>
  <si>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</si>
  <si>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</si>
  <si>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</si>
  <si>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</si>
  <si>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</si>
  <si>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</si>
  <si>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</si>
  <si>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</si>
  <si>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</si>
  <si>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</si>
  <si>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</si>
  <si>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</si>
  <si>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</si>
  <si>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</si>
  <si>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</si>
  <si>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</si>
  <si>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</si>
  <si>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</si>
  <si>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</si>
  <si>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</si>
  <si>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</si>
  <si>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</si>
  <si>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</si>
  <si>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</si>
  <si>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</si>
  <si>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</si>
  <si>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</si>
  <si>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</si>
  <si>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</si>
  <si>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</si>
  <si>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</si>
  <si>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</si>
  <si>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</si>
  <si>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</si>
  <si>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</si>
  <si>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</si>
  <si>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</si>
  <si>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</si>
  <si>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</si>
  <si>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</si>
  <si>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</si>
  <si>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</si>
  <si>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</si>
  <si>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</si>
  <si>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</si>
  <si>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</si>
  <si>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</si>
  <si>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</si>
  <si>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</si>
  <si>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</si>
  <si>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</si>
  <si>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</si>
  <si>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</si>
  <si>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</si>
  <si>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</si>
  <si>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</si>
  <si>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</si>
  <si>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</si>
  <si>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</si>
  <si>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</si>
  <si>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</si>
  <si>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</si>
  <si>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</si>
  <si>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</si>
  <si>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</si>
  <si>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</si>
  <si>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</si>
  <si>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</si>
  <si>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</si>
  <si>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</si>
  <si>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</si>
  <si>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</si>
  <si>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</si>
  <si>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</si>
  <si>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</si>
  <si>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</si>
  <si>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</si>
  <si>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</si>
  <si>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</si>
  <si>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</si>
  <si>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</si>
  <si>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</si>
  <si>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</si>
  <si>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</si>
  <si>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</si>
  <si>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</si>
  <si>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</si>
  <si>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</si>
  <si>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</si>
  <si>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</si>
  <si>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</si>
  <si>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</si>
  <si>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</si>
  <si>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</si>
  <si>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</si>
  <si>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</si>
  <si>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</si>
  <si>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</si>
  <si>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</si>
  <si>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</si>
  <si>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</si>
  <si>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</si>
  <si>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</si>
  <si>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</si>
  <si>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</si>
  <si>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</si>
  <si>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</si>
  <si>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</si>
  <si>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</si>
  <si>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</si>
  <si>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</si>
  <si>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</si>
  <si>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</si>
  <si>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</si>
  <si>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</si>
  <si>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</si>
  <si>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</si>
  <si>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</si>
  <si>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</si>
  <si>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</si>
  <si>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</si>
  <si>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</si>
  <si>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</si>
  <si>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</si>
  <si>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</si>
  <si>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</si>
  <si>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</si>
  <si>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</si>
  <si>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</si>
  <si>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</si>
  <si>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</si>
  <si>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</si>
  <si>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</si>
  <si>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</si>
  <si>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</si>
  <si>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</si>
  <si>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</si>
  <si>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</si>
  <si>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</si>
  <si>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</si>
  <si>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</si>
  <si>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</si>
  <si>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</si>
  <si>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</si>
  <si>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</si>
  <si>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</si>
  <si>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</si>
  <si>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</si>
  <si>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</si>
  <si>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</si>
  <si>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</si>
  <si>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</si>
  <si>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</si>
  <si>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</si>
  <si>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</si>
  <si>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</si>
  <si>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</si>
  <si>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</si>
  <si>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</si>
  <si>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</si>
  <si>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</si>
  <si>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</si>
  <si>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</si>
  <si>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</si>
  <si>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</si>
  <si>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</si>
  <si>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</si>
  <si>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</si>
  <si>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</si>
  <si>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</si>
  <si>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</si>
  <si>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</si>
  <si>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</si>
  <si>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</si>
  <si>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</si>
  <si>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</si>
  <si>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</si>
  <si>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</si>
  <si>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</si>
  <si>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</si>
  <si>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</si>
  <si>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</si>
  <si>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</si>
  <si>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</si>
  <si>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</si>
  <si>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</si>
  <si>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</si>
  <si>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</si>
  <si>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</si>
  <si>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</si>
  <si>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</si>
  <si>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</si>
  <si>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</si>
  <si>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</si>
  <si>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</si>
  <si>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</si>
  <si>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</si>
  <si>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</si>
  <si>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</si>
  <si>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</si>
  <si>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</si>
  <si>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</si>
  <si>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</si>
  <si>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</si>
  <si>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</si>
  <si>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</si>
  <si>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</si>
  <si>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</si>
  <si>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</si>
  <si>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</si>
  <si>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</si>
  <si>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</si>
  <si>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</si>
  <si>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</si>
  <si>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</si>
  <si>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</si>
  <si>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</si>
  <si>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</si>
  <si>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</si>
  <si>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</si>
  <si>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</si>
  <si>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</si>
  <si>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</si>
  <si>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</si>
  <si>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</si>
  <si>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</si>
  <si>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</si>
  <si>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</si>
  <si>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</si>
  <si>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</si>
  <si>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</si>
  <si>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</si>
  <si>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</si>
  <si>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</si>
  <si>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</si>
  <si>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</si>
  <si>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</si>
  <si>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</si>
  <si>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</si>
  <si>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</si>
  <si>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</si>
  <si>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</si>
  <si>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</si>
  <si>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</si>
  <si>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</si>
  <si>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</si>
  <si>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</si>
  <si>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</si>
  <si>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</si>
  <si>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</si>
  <si>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</si>
  <si>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</si>
  <si>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</si>
  <si>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</si>
  <si>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</si>
  <si>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</si>
  <si>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</si>
  <si>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</si>
  <si>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</si>
  <si>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</si>
  <si>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</si>
  <si>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</si>
  <si>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</si>
  <si>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</si>
  <si>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</si>
  <si>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</si>
  <si>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</si>
  <si>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</si>
  <si>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</si>
  <si>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</si>
  <si>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</si>
  <si>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</si>
  <si>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</si>
  <si>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</si>
  <si>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</si>
  <si>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</si>
  <si>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</si>
  <si>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</si>
  <si>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</si>
  <si>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</si>
  <si>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</si>
  <si>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</si>
  <si>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</si>
  <si>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</si>
  <si>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</si>
  <si>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</si>
  <si>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</si>
  <si>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</si>
  <si>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</si>
  <si>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</si>
  <si>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</si>
  <si>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</si>
  <si>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</si>
  <si>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</si>
  <si>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</si>
  <si>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</si>
  <si>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</si>
  <si>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</si>
  <si>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</si>
  <si>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</si>
  <si>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</si>
  <si>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</si>
  <si>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</si>
  <si>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</si>
  <si>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</si>
  <si>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</si>
  <si>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</si>
  <si>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</si>
  <si>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</si>
  <si>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</si>
  <si>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</si>
  <si>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</si>
  <si>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</si>
  <si>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</si>
  <si>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</si>
  <si>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</si>
  <si>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</si>
  <si>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</si>
  <si>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</si>
  <si>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</si>
  <si>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</si>
  <si>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</si>
  <si>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</si>
  <si>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</si>
  <si>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</si>
  <si>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</si>
  <si>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</si>
  <si>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</si>
  <si>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</si>
  <si>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</si>
  <si>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</si>
  <si>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</si>
  <si>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</si>
  <si>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</si>
  <si>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</si>
  <si>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</si>
  <si>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</si>
  <si>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</si>
  <si>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</si>
  <si>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</si>
  <si>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</si>
  <si>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</si>
  <si>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</si>
  <si>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</si>
  <si>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</si>
  <si>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</si>
  <si>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</si>
  <si>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</si>
  <si>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</si>
  <si>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</si>
  <si>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</si>
  <si>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</si>
  <si>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</si>
  <si>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</si>
  <si>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</si>
  <si>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</si>
  <si>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</si>
  <si>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</si>
  <si>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</si>
  <si>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</si>
  <si>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</si>
  <si>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</si>
  <si>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</si>
  <si>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</si>
  <si>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</si>
  <si>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</si>
  <si>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</si>
  <si>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</si>
  <si>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</si>
  <si>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</si>
  <si>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</si>
  <si>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</si>
  <si>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</si>
  <si>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</si>
  <si>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</si>
  <si>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</si>
  <si>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</si>
  <si>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</si>
  <si>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</si>
  <si>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</si>
  <si>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</si>
  <si>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</si>
  <si>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</si>
  <si>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</si>
  <si>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</si>
  <si>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</si>
  <si>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</si>
  <si>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</si>
  <si>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</si>
  <si>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</si>
  <si>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</si>
  <si>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</si>
  <si>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</si>
  <si>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</si>
  <si>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</si>
  <si>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</si>
  <si>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</si>
  <si>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</si>
  <si>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</si>
  <si>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</si>
  <si>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</si>
  <si>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</si>
  <si>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</si>
  <si>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</si>
  <si>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</si>
  <si>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</si>
  <si>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</si>
  <si>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</si>
  <si>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</si>
  <si>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</si>
  <si>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</si>
  <si>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</si>
  <si>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</si>
  <si>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</si>
  <si>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</si>
  <si>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</si>
  <si>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</si>
  <si>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</si>
  <si>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</si>
  <si>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</si>
  <si>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</si>
  <si>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</si>
  <si>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</si>
  <si>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</si>
  <si>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</si>
  <si>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</si>
  <si>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</si>
  <si>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</si>
  <si>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</si>
  <si>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</si>
  <si>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</si>
  <si>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</si>
  <si>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</si>
  <si>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</si>
  <si>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</si>
  <si>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</si>
  <si>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</si>
  <si>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</si>
  <si>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</si>
  <si>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</si>
  <si>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</si>
  <si>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</si>
  <si>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</si>
  <si>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</si>
  <si>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</si>
  <si>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</si>
  <si>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</si>
  <si>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</si>
  <si>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</si>
  <si>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</si>
  <si>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</si>
  <si>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</si>
  <si>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</si>
  <si>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</si>
  <si>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</si>
  <si>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</si>
  <si>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</si>
  <si>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</si>
  <si>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</si>
  <si>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</si>
  <si>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</si>
  <si>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</si>
  <si>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</si>
  <si>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</si>
  <si>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</si>
  <si>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</si>
  <si>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</si>
  <si>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</si>
  <si>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</si>
  <si>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</si>
  <si>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</si>
  <si>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</si>
  <si>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</si>
  <si>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</si>
  <si>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</si>
  <si>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</si>
  <si>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</si>
  <si>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</si>
  <si>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</si>
  <si>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</si>
  <si>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</si>
  <si>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</si>
  <si>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</si>
  <si>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</si>
  <si>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</si>
  <si>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</si>
  <si>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</si>
  <si>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</si>
  <si>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</si>
  <si>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</si>
  <si>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</si>
  <si>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</si>
  <si>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</si>
  <si>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</si>
  <si>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</si>
  <si>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</si>
  <si>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</si>
  <si>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</si>
  <si>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</si>
  <si>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</si>
  <si>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</si>
  <si>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</si>
  <si>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</si>
  <si>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</si>
  <si>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</si>
  <si>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</si>
  <si>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</si>
  <si>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</si>
  <si>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</si>
  <si>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</si>
  <si>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</si>
  <si>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</si>
  <si>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</si>
  <si>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</si>
  <si>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</si>
  <si>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</si>
  <si>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</si>
  <si>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</si>
  <si>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</si>
  <si>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</si>
  <si>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</si>
  <si>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</si>
  <si>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</si>
  <si>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</si>
  <si>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</si>
  <si>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</si>
  <si>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</si>
  <si>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</si>
  <si>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</si>
  <si>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</si>
  <si>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</si>
  <si>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</si>
  <si>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</si>
  <si>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</si>
  <si>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</si>
  <si>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</si>
  <si>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</si>
  <si>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</si>
  <si>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</si>
  <si>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</si>
  <si>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</si>
  <si>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</si>
  <si>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</si>
  <si>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</si>
  <si>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</si>
  <si>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</si>
  <si>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</si>
  <si>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</si>
  <si>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</si>
  <si>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</si>
  <si>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</si>
  <si>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</si>
  <si>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</si>
  <si>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</si>
  <si>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</si>
  <si>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</si>
  <si>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</si>
  <si>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</si>
  <si>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</si>
  <si>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</si>
  <si>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</si>
  <si>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</si>
  <si>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</si>
  <si>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</si>
  <si>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</si>
  <si>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</si>
  <si>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</si>
  <si>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</si>
  <si>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</si>
  <si>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</si>
  <si>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</si>
  <si>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</si>
  <si>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</si>
  <si>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</si>
  <si>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</si>
  <si>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</si>
  <si>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</si>
  <si>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</si>
  <si>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</si>
  <si>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</si>
  <si>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</si>
  <si>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</si>
  <si>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</si>
  <si>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</si>
  <si>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</si>
  <si>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</si>
  <si>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</si>
  <si>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</si>
  <si>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</si>
  <si>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</si>
  <si>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</si>
  <si>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</si>
  <si>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</si>
  <si>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</si>
  <si>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</si>
  <si>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</si>
  <si>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</si>
  <si>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</si>
  <si>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</si>
  <si>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</si>
  <si>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</si>
  <si>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</si>
  <si>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</si>
  <si>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</si>
  <si>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</si>
  <si>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</si>
  <si>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</si>
  <si>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</si>
  <si>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</si>
  <si>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</si>
  <si>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</si>
  <si>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</si>
  <si>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</si>
  <si>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</si>
  <si>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</si>
  <si>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</si>
  <si>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</si>
  <si>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</si>
  <si>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</si>
  <si>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</si>
  <si>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</si>
  <si>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</si>
  <si>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</si>
  <si>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</si>
  <si>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</si>
  <si>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</si>
  <si>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</si>
  <si>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</si>
  <si>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</si>
  <si>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</si>
  <si>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</si>
  <si>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</si>
  <si>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</si>
  <si>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</si>
  <si>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</si>
  <si>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</si>
  <si>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</si>
  <si>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</si>
  <si>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</si>
  <si>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</si>
  <si>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</si>
  <si>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</si>
  <si>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</si>
  <si>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</si>
  <si>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</si>
  <si>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</si>
  <si>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</si>
  <si>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</si>
  <si>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</si>
  <si>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</si>
  <si>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</si>
  <si>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</si>
  <si>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</si>
  <si>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</si>
  <si>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</si>
  <si>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</si>
  <si>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</si>
  <si>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</si>
  <si>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</si>
  <si>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</si>
  <si>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</si>
  <si>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</si>
  <si>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</si>
  <si>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</si>
  <si>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</si>
  <si>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</si>
  <si>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</si>
  <si>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</si>
  <si>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</si>
  <si>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</si>
  <si>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</si>
  <si>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</si>
  <si>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</si>
  <si>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</si>
  <si>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</si>
  <si>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</si>
  <si>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</si>
  <si>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</si>
  <si>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</si>
  <si>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</si>
  <si>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</si>
  <si>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</si>
  <si>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</si>
  <si>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</si>
  <si>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</si>
  <si>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</si>
  <si>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</si>
  <si>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</si>
  <si>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</si>
  <si>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</si>
  <si>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</si>
  <si>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</si>
  <si>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</si>
  <si>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</si>
  <si>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</si>
  <si>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</si>
  <si>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</si>
  <si>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</si>
  <si>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</si>
  <si>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</si>
  <si>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</si>
  <si>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</si>
  <si>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</si>
  <si>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</si>
  <si>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</si>
  <si>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</si>
  <si>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</si>
  <si>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</si>
  <si>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</si>
  <si>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</si>
  <si>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</si>
  <si>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</si>
  <si>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</si>
  <si>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</si>
  <si>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</si>
  <si>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</si>
  <si>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</si>
  <si>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</si>
  <si>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</si>
  <si>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</si>
  <si>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</si>
  <si>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</si>
  <si>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</si>
  <si>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</si>
  <si>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</si>
  <si>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</si>
  <si>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</si>
  <si>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</si>
  <si>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</si>
  <si>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</si>
  <si>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</si>
  <si>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</si>
  <si>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</si>
  <si>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</si>
  <si>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</si>
  <si>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</si>
  <si>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</si>
  <si>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</si>
  <si>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</si>
  <si>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</si>
  <si>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</si>
  <si>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</si>
  <si>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</si>
  <si>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</si>
  <si>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</si>
  <si>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</si>
  <si>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</si>
  <si>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</si>
  <si>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</si>
  <si>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</si>
  <si>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</si>
  <si>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</si>
  <si>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</si>
  <si>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</si>
  <si>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</si>
  <si>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</si>
  <si>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</si>
  <si>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</si>
  <si>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</si>
  <si>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</si>
  <si>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</si>
  <si>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</si>
  <si>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</si>
  <si>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</si>
  <si>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</si>
  <si>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</si>
  <si>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</si>
  <si>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</si>
  <si>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</si>
  <si>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</si>
  <si>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</si>
  <si>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</si>
  <si>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</si>
  <si>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</si>
  <si>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</si>
  <si>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</si>
  <si>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</si>
  <si>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</si>
  <si>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</si>
  <si>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</si>
  <si>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</si>
  <si>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</si>
  <si>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</si>
  <si>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</si>
  <si>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</si>
  <si>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</si>
  <si>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</si>
  <si>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</si>
  <si>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</si>
  <si>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</si>
  <si>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</si>
  <si>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</si>
  <si>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</si>
  <si>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</si>
  <si>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</si>
  <si>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</si>
  <si>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</si>
  <si>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</si>
  <si>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</si>
  <si>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</si>
  <si>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</si>
  <si>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</si>
  <si>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</si>
  <si>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</si>
  <si>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</si>
  <si>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</si>
  <si>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</si>
  <si>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</si>
  <si>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</si>
  <si>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</si>
  <si>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</si>
  <si>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</si>
  <si>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</si>
  <si>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</si>
  <si>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</si>
  <si>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</si>
  <si>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</si>
  <si>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</si>
  <si>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</si>
  <si>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</si>
  <si>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</si>
  <si>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</si>
  <si>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</si>
  <si>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</si>
  <si>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</si>
  <si>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</si>
  <si>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</si>
  <si>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</si>
  <si>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</si>
  <si>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</si>
  <si>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</si>
  <si>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</si>
  <si>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</si>
  <si>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</si>
  <si>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</si>
  <si>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</si>
  <si>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</si>
  <si>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</si>
  <si>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</si>
  <si>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</si>
  <si>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</si>
  <si>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</si>
  <si>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</si>
  <si>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</si>
  <si>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</si>
  <si>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</si>
  <si>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</si>
  <si>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</si>
  <si>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</si>
  <si>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</si>
  <si>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</si>
  <si>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</si>
  <si>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</si>
  <si>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</si>
  <si>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</si>
  <si>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</si>
  <si>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</si>
  <si>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</si>
  <si>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</si>
  <si>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</si>
  <si>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</si>
  <si>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</si>
  <si>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</si>
  <si>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</si>
  <si>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</si>
  <si>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</si>
  <si>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</si>
  <si>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</si>
  <si>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</si>
  <si>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</si>
  <si>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</si>
  <si>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</si>
  <si>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</si>
  <si>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</si>
  <si>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</si>
  <si>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</si>
  <si>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</si>
  <si>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</si>
  <si>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</si>
  <si>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</si>
  <si>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</si>
  <si>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</si>
  <si>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</si>
  <si>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</si>
  <si>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</si>
  <si>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</si>
  <si>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</si>
  <si>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</si>
  <si>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</si>
  <si>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</si>
  <si>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</si>
  <si>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</si>
  <si>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</si>
  <si>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</si>
  <si>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</si>
  <si>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</si>
  <si>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</si>
  <si>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</si>
  <si>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</si>
  <si>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</si>
  <si>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</si>
  <si>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</si>
  <si>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</si>
  <si>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</si>
  <si>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</si>
  <si>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</si>
  <si>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</si>
  <si>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</si>
  <si>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</si>
  <si>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</si>
  <si>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</si>
  <si>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</si>
  <si>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</si>
  <si>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</si>
  <si>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</si>
  <si>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</si>
  <si>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</si>
  <si>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</si>
  <si>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</si>
  <si>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</si>
  <si>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</si>
  <si>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</si>
  <si>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</si>
  <si>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</si>
  <si>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</si>
  <si>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</si>
  <si>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</si>
  <si>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</si>
  <si>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</si>
  <si>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</si>
  <si>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</si>
  <si>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</si>
  <si>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</si>
  <si>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</si>
  <si>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</si>
  <si>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</si>
  <si>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</si>
  <si>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</si>
  <si>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</si>
  <si>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</si>
  <si>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</si>
  <si>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</si>
  <si>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</si>
  <si>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</si>
  <si>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</si>
  <si>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</si>
  <si>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</si>
  <si>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</si>
  <si>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</si>
  <si>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</si>
  <si>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</si>
  <si>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</si>
  <si>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</si>
  <si>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</si>
  <si>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</si>
  <si>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</si>
  <si>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</si>
  <si>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</si>
  <si>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</si>
  <si>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</si>
  <si>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</si>
  <si>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</si>
  <si>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</si>
  <si>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</si>
  <si>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</si>
  <si>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</si>
  <si>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</si>
  <si>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</si>
  <si>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</si>
  <si>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</si>
  <si>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</si>
  <si>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</si>
  <si>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</si>
  <si>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</si>
  <si>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</si>
  <si>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</si>
  <si>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</si>
  <si>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</si>
  <si>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</si>
  <si>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</si>
  <si>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</si>
  <si>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</si>
  <si>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</si>
  <si>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</si>
  <si>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</si>
  <si>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</si>
  <si>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</si>
  <si>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</si>
  <si>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</si>
  <si>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</si>
  <si>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</si>
  <si>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</si>
  <si>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</si>
  <si>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</si>
  <si>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</si>
  <si>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</si>
  <si>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</si>
  <si>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</si>
  <si>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</si>
  <si>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</si>
  <si>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</si>
  <si>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</si>
  <si>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</si>
  <si>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</si>
  <si>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</si>
  <si>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</si>
  <si>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</si>
  <si>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</si>
  <si>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</si>
  <si>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</si>
  <si>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</si>
  <si>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</si>
  <si>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</si>
  <si>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</si>
  <si>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</si>
  <si>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</si>
  <si>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</si>
  <si>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</si>
  <si>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</si>
  <si>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</si>
  <si>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</si>
  <si>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</si>
  <si>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</si>
  <si>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</si>
  <si>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</si>
  <si>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</si>
  <si>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</si>
  <si>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</si>
  <si>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</si>
  <si>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</si>
  <si>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</si>
  <si>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</si>
  <si>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</si>
  <si>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</si>
  <si>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</si>
  <si>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</si>
  <si>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</si>
  <si>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</si>
  <si>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</si>
  <si>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</si>
  <si>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</si>
  <si>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</si>
  <si>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</si>
  <si>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</si>
  <si>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</si>
  <si>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</si>
  <si>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</si>
  <si>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</si>
  <si>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</si>
  <si>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</si>
  <si>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</si>
  <si>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</si>
  <si>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</si>
  <si>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</si>
  <si>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</si>
  <si>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</si>
  <si>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</si>
  <si>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</si>
  <si>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</si>
  <si>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</si>
  <si>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</si>
  <si>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</si>
  <si>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</si>
  <si>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</si>
  <si>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</si>
  <si>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</si>
  <si>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</si>
  <si>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</si>
  <si>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</si>
  <si>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</si>
  <si>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</si>
  <si>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</si>
  <si>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</si>
  <si>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</si>
  <si>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</si>
  <si>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</si>
  <si>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</si>
  <si>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</si>
  <si>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</si>
  <si>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</si>
  <si>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</si>
  <si>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</si>
  <si>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</si>
  <si>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</si>
  <si>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</si>
  <si>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</si>
  <si>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</si>
  <si>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</si>
  <si>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</si>
  <si>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</si>
  <si>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</si>
  <si>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</si>
  <si>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</si>
  <si>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</si>
  <si>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</si>
  <si>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</si>
  <si>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</si>
  <si>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</si>
  <si>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</si>
  <si>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</si>
  <si>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</si>
  <si>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</si>
  <si>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</si>
  <si>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</si>
  <si>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</si>
  <si>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</si>
  <si>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</si>
  <si>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</si>
  <si>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</si>
  <si>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</si>
  <si>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</si>
  <si>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</si>
  <si>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</si>
  <si>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</si>
  <si>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</si>
  <si>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</si>
  <si>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</si>
  <si>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</si>
  <si>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</si>
  <si>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</si>
  <si>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</si>
  <si>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</si>
  <si>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</si>
  <si>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</si>
  <si>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</si>
  <si>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</si>
  <si>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</si>
  <si>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</si>
  <si>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</si>
  <si>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</si>
  <si>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</si>
  <si>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</si>
  <si>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</si>
  <si>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</si>
  <si>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</si>
  <si>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</si>
  <si>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</si>
  <si>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</si>
  <si>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</si>
  <si>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</si>
  <si>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</si>
  <si>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</si>
  <si>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</si>
  <si>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</si>
  <si>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</si>
  <si>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</si>
  <si>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</si>
  <si>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</si>
  <si>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</si>
  <si>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</si>
  <si>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</si>
  <si>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</si>
  <si>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</si>
  <si>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</si>
  <si>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</si>
  <si>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</si>
  <si>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</si>
  <si>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</si>
  <si>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</si>
  <si>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</si>
  <si>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</si>
  <si>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</si>
  <si>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</si>
  <si>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</si>
  <si>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</si>
  <si>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</si>
  <si>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</si>
  <si>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</si>
  <si>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</si>
  <si>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</si>
  <si>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</si>
  <si>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</si>
  <si>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</si>
  <si>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</si>
  <si>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</si>
  <si>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</si>
  <si>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</si>
  <si>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</si>
  <si>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</si>
  <si>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</si>
  <si>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</si>
  <si>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</si>
  <si>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</si>
  <si>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</si>
  <si>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</si>
  <si>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</si>
  <si>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</si>
  <si>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</si>
  <si>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</si>
  <si>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</si>
  <si>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</si>
  <si>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</si>
  <si>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</si>
  <si>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</si>
  <si>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</si>
  <si>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</si>
  <si>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</si>
  <si>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</si>
  <si>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</si>
  <si>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</si>
  <si>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</si>
  <si>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</si>
  <si>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</si>
  <si>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</si>
  <si>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</si>
  <si>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</si>
  <si>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</si>
  <si>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</si>
  <si>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</si>
  <si>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</si>
  <si>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</si>
  <si>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</si>
  <si>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</si>
  <si>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</si>
  <si>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</si>
  <si>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</si>
  <si>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</si>
  <si>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</si>
  <si>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</si>
  <si>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</si>
  <si>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</si>
  <si>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</si>
  <si>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</si>
  <si>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</si>
  <si>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</si>
  <si>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</si>
  <si>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</si>
  <si>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</si>
  <si>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</si>
  <si>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</si>
  <si>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</si>
  <si>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</si>
  <si>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</si>
  <si>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</si>
  <si>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</si>
  <si>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</si>
  <si>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</si>
  <si>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</si>
  <si>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</si>
  <si>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</si>
  <si>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</si>
  <si>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</si>
  <si>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</si>
  <si>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</si>
  <si>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</si>
  <si>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</si>
  <si>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</si>
  <si>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</si>
  <si>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</si>
  <si>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</si>
  <si>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</si>
  <si>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</si>
  <si>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</si>
  <si>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</si>
  <si>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</si>
  <si>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</si>
  <si>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</si>
  <si>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</si>
  <si>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</si>
  <si>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</si>
  <si>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</si>
  <si>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</si>
  <si>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</si>
  <si>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</si>
  <si>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</si>
  <si>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</si>
  <si>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</si>
  <si>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</si>
  <si>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</si>
  <si>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</si>
  <si>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</si>
  <si>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</si>
  <si>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</si>
  <si>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</si>
  <si>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</si>
  <si>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</si>
  <si>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</si>
  <si>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</si>
  <si>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</si>
  <si>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</si>
  <si>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</si>
  <si>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</si>
  <si>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</si>
  <si>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</si>
  <si>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</si>
  <si>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</si>
  <si>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</si>
  <si>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</si>
  <si>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</si>
  <si>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</si>
  <si>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</si>
  <si>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</si>
  <si>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</si>
  <si>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</si>
  <si>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</si>
  <si>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</si>
  <si>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</si>
  <si>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</si>
  <si>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</si>
  <si>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</si>
  <si>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</si>
  <si>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</si>
  <si>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</si>
  <si>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</si>
  <si>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</si>
  <si>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</si>
  <si>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</si>
  <si>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</si>
  <si>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</si>
  <si>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</si>
  <si>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</si>
  <si>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</si>
  <si>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</si>
  <si>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</si>
  <si>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</si>
  <si>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</si>
  <si>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</si>
  <si>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</si>
  <si>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</si>
  <si>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</si>
  <si>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</si>
  <si>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</si>
  <si>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</si>
  <si>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</si>
  <si>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</si>
  <si>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</si>
  <si>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</si>
  <si>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</si>
  <si>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</si>
  <si>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</si>
  <si>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</si>
  <si>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</si>
  <si>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</si>
  <si>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</si>
  <si>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</si>
  <si>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</si>
  <si>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</si>
  <si>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</si>
  <si>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</si>
  <si>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</si>
  <si>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</si>
  <si>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</si>
  <si>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</si>
  <si>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</si>
  <si>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</si>
  <si>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</si>
  <si>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</si>
  <si>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</si>
  <si>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</si>
  <si>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</si>
  <si>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</si>
  <si>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</si>
  <si>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</si>
  <si>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</si>
  <si>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</si>
  <si>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</si>
  <si>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</si>
  <si>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</si>
  <si>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</si>
  <si>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</si>
  <si>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</si>
  <si>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</si>
  <si>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</si>
  <si>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</si>
  <si>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</si>
  <si>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</si>
  <si>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</si>
  <si>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</si>
  <si>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</si>
  <si>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</si>
  <si>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</si>
  <si>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</si>
  <si>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</si>
  <si>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</si>
  <si>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</si>
  <si>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</si>
  <si>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</si>
  <si>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</si>
  <si>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</si>
  <si>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</si>
  <si>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</si>
  <si>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</si>
  <si>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</si>
  <si>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</si>
  <si>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</si>
  <si>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</si>
  <si>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</si>
  <si>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</si>
  <si>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</si>
  <si>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</si>
  <si>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</si>
  <si>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</si>
  <si>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</si>
  <si>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</si>
  <si>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</si>
  <si>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</si>
  <si>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</si>
  <si>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</si>
  <si>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</si>
  <si>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</si>
  <si>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</si>
  <si>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</si>
  <si>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</si>
  <si>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</si>
  <si>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</si>
  <si>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</si>
  <si>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</si>
  <si>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</si>
  <si>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</si>
  <si>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</si>
  <si>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</si>
  <si>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</si>
  <si>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</si>
  <si>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</si>
  <si>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</si>
  <si>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</si>
  <si>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</si>
  <si>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</si>
  <si>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</si>
  <si>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</si>
  <si>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</si>
  <si>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</si>
  <si>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</si>
  <si>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</si>
  <si>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</si>
  <si>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</si>
  <si>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</si>
  <si>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</si>
  <si>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</si>
  <si>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</si>
  <si>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</si>
  <si>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</si>
  <si>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</si>
  <si>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</si>
  <si>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</si>
  <si>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</si>
  <si>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</si>
  <si>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</si>
  <si>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</si>
  <si>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</si>
  <si>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</si>
  <si>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</si>
  <si>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</si>
  <si>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</si>
  <si>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</si>
  <si>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</si>
  <si>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</si>
  <si>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</si>
  <si>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</si>
  <si>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</si>
  <si>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</si>
  <si>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</si>
  <si>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</si>
  <si>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</si>
  <si>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</si>
  <si>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</si>
  <si>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</si>
  <si>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</si>
  <si>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</si>
  <si>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</si>
  <si>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</si>
  <si>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</si>
  <si>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</si>
  <si>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</si>
  <si>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</si>
  <si>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</si>
  <si>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</si>
  <si>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</si>
  <si>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</si>
  <si>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</si>
  <si>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</si>
  <si>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</si>
  <si>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</si>
  <si>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</si>
  <si>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</si>
  <si>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</si>
  <si>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</si>
  <si>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</si>
  <si>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</si>
  <si>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</si>
  <si>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</si>
  <si>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</si>
  <si>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</si>
  <si>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</si>
  <si>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</si>
  <si>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</si>
  <si>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</si>
  <si>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</si>
  <si>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</si>
  <si>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</si>
  <si>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</si>
  <si>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</si>
  <si>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</si>
  <si>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</si>
  <si>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</si>
  <si>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</si>
  <si>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</si>
  <si>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</si>
  <si>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</si>
  <si>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</si>
  <si>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</si>
  <si>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</si>
  <si>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</si>
  <si>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</si>
  <si>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</si>
  <si>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</si>
  <si>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</si>
  <si>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</si>
  <si>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</si>
  <si>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</si>
  <si>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</si>
  <si>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</si>
  <si>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</si>
  <si>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</si>
  <si>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</si>
  <si>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</si>
  <si>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</si>
  <si>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</si>
  <si>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</si>
  <si>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</si>
  <si>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</si>
  <si>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</si>
  <si>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</si>
  <si>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</si>
  <si>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</si>
  <si>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</si>
  <si>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</si>
  <si>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</si>
  <si>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</si>
  <si>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</si>
  <si>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</si>
  <si>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</si>
  <si>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</si>
  <si>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</si>
  <si>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</si>
  <si>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</si>
  <si>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</si>
  <si>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</si>
  <si>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</si>
  <si>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</si>
  <si>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</si>
  <si>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</si>
  <si>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</si>
  <si>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</si>
  <si>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</si>
  <si>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</si>
  <si>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</si>
  <si>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</si>
  <si>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</si>
  <si>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</si>
  <si>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</si>
  <si>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</si>
  <si>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</si>
  <si>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</si>
  <si>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</si>
  <si>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</si>
  <si>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</si>
  <si>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</si>
  <si>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</si>
  <si>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</si>
  <si>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</si>
  <si>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</si>
  <si>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</si>
  <si>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</si>
  <si>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</si>
  <si>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</si>
  <si>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</si>
  <si>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</si>
  <si>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</si>
  <si>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</si>
  <si>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</si>
  <si>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</si>
  <si>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</si>
  <si>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</si>
  <si>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</si>
  <si>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</si>
  <si>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</si>
  <si>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</si>
  <si>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</si>
  <si>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</si>
  <si>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</si>
  <si>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</si>
  <si>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</si>
  <si>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</si>
  <si>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</si>
  <si>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</si>
  <si>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</si>
  <si>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</si>
  <si>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</si>
  <si>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</si>
  <si>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</si>
  <si>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</si>
  <si>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</si>
  <si>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</si>
  <si>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</si>
  <si>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</si>
  <si>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</si>
  <si>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</si>
  <si>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</si>
  <si>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</si>
  <si>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</si>
  <si>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</si>
  <si>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</si>
  <si>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</si>
  <si>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</si>
  <si>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</si>
  <si>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</si>
  <si>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</si>
  <si>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</si>
  <si>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</si>
  <si>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</si>
  <si>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</si>
  <si>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</si>
  <si>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</si>
  <si>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</si>
  <si>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</si>
  <si>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</si>
  <si>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</si>
  <si>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</si>
  <si>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</si>
  <si>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</si>
  <si>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</si>
  <si>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</si>
  <si>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</si>
  <si>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</si>
  <si>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</si>
  <si>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</si>
  <si>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</si>
  <si>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</si>
  <si>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</si>
  <si>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</si>
  <si>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</si>
  <si>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</si>
  <si>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</si>
  <si>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</si>
  <si>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</si>
  <si>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</si>
  <si>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</si>
  <si>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</si>
  <si>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</si>
  <si>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</si>
  <si>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</si>
  <si>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</si>
  <si>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</si>
  <si>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</si>
  <si>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</si>
  <si>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</si>
  <si>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</si>
  <si>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</si>
  <si>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</si>
  <si>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</si>
  <si>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</si>
  <si>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</si>
  <si>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</si>
  <si>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</si>
  <si>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</si>
  <si>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</si>
  <si>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</si>
  <si>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</si>
  <si>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</si>
  <si>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</si>
  <si>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</si>
  <si>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</si>
  <si>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</si>
  <si>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</si>
  <si>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</si>
  <si>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</si>
  <si>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</si>
  <si>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</si>
  <si>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</si>
  <si>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</si>
  <si>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</si>
  <si>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</si>
  <si>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</si>
  <si>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</si>
  <si>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</si>
  <si>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</si>
  <si>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</si>
  <si>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</si>
  <si>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</si>
  <si>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</si>
  <si>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</si>
  <si>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</si>
  <si>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</si>
  <si>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</si>
  <si>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</si>
  <si>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</si>
  <si>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</si>
  <si>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</si>
  <si>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</si>
  <si>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</si>
  <si>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</si>
  <si>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</si>
  <si>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</si>
  <si>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</si>
  <si>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</si>
  <si>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</si>
  <si>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</si>
  <si>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</si>
  <si>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</si>
  <si>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</si>
  <si>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</si>
  <si>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</si>
  <si>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</si>
  <si>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</si>
  <si>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</si>
  <si>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</si>
  <si>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</si>
  <si>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</si>
  <si>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</si>
  <si>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</si>
  <si>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</si>
  <si>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</si>
  <si>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</si>
  <si>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</si>
  <si>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</si>
  <si>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</si>
  <si>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</si>
  <si>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</si>
  <si>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</si>
  <si>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</si>
  <si>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</si>
  <si>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</si>
  <si>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</si>
  <si>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</si>
  <si>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</si>
  <si>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</si>
  <si>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</si>
  <si>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</si>
  <si>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</si>
  <si>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</si>
  <si>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</si>
  <si>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</si>
  <si>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</si>
  <si>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</si>
  <si>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</si>
  <si>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</si>
  <si>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</si>
  <si>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</si>
  <si>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</si>
  <si>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</si>
  <si>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</si>
  <si>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</si>
  <si>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</si>
  <si>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</si>
  <si>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</si>
  <si>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</si>
  <si>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</si>
  <si>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</si>
  <si>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</si>
  <si>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</si>
  <si>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</si>
  <si>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</si>
  <si>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</si>
  <si>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</si>
  <si>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</si>
  <si>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</si>
  <si>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</si>
  <si>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</si>
  <si>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</si>
  <si>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</si>
  <si>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</si>
  <si>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</si>
  <si>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</si>
  <si>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</si>
  <si>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</si>
  <si>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</si>
  <si>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</si>
  <si>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</si>
  <si>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</si>
  <si>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</si>
  <si>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</si>
  <si>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</si>
  <si>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</si>
  <si>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</si>
  <si>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</si>
  <si>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</si>
  <si>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</si>
  <si>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</si>
  <si>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</si>
  <si>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</si>
  <si>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</si>
  <si>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</si>
  <si>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</si>
  <si>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</si>
  <si>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</si>
  <si>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</si>
  <si>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</si>
  <si>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</si>
  <si>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</si>
  <si>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</si>
  <si>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</si>
  <si>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</si>
  <si>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</si>
  <si>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</si>
  <si>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</si>
  <si>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</si>
  <si>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</si>
  <si>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</si>
  <si>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</si>
  <si>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</si>
  <si>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</si>
  <si>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</si>
  <si>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</si>
  <si>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</si>
  <si>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</si>
  <si>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</si>
  <si>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</si>
  <si>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</si>
  <si>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</si>
  <si>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</si>
  <si>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</si>
  <si>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</si>
  <si>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</si>
  <si>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</si>
  <si>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</si>
  <si>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</si>
  <si>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</si>
  <si>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</si>
  <si>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</si>
  <si>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</si>
  <si>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</si>
  <si>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</si>
  <si>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</si>
  <si>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</si>
  <si>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</si>
  <si>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</si>
  <si>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</si>
  <si>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</si>
  <si>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</si>
  <si>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</si>
  <si>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</si>
  <si>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</si>
  <si>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</si>
  <si>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</si>
  <si>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</si>
  <si>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</si>
  <si>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</si>
  <si>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</si>
  <si>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</si>
  <si>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</si>
  <si>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</si>
  <si>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</si>
  <si>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</si>
  <si>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</si>
  <si>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</si>
  <si>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</si>
  <si>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</si>
  <si>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</si>
  <si>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</si>
  <si>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</si>
  <si>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</si>
  <si>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</si>
  <si>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</si>
  <si>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</si>
  <si>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</si>
  <si>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</si>
  <si>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</si>
  <si>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</si>
  <si>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</si>
  <si>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</si>
  <si>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</si>
  <si>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</si>
  <si>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</si>
  <si>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</si>
  <si>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</si>
  <si>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</si>
  <si>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</si>
  <si>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</si>
  <si>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</si>
  <si>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</si>
  <si>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</si>
  <si>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</si>
  <si>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</si>
  <si>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</si>
  <si>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</si>
  <si>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</si>
  <si>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</si>
  <si>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</si>
  <si>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</si>
  <si>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</si>
  <si>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</si>
  <si>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</si>
  <si>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</si>
  <si>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</si>
  <si>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</si>
  <si>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</si>
  <si>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</si>
  <si>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</si>
  <si>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</si>
  <si>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</si>
  <si>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</si>
  <si>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</si>
  <si>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</si>
  <si>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</si>
  <si>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</si>
  <si>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</si>
  <si>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</si>
  <si>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</si>
  <si>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</si>
  <si>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</si>
  <si>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</si>
  <si>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</si>
  <si>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</si>
  <si>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</si>
  <si>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</si>
  <si>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</si>
  <si>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</si>
  <si>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</si>
  <si>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</si>
  <si>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</si>
  <si>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</si>
  <si>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</si>
  <si>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</si>
  <si>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</si>
  <si>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</si>
  <si>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</si>
  <si>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</si>
  <si>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</si>
  <si>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</si>
  <si>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</si>
  <si>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</si>
  <si>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</si>
  <si>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</si>
  <si>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</si>
  <si>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</si>
  <si>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</si>
  <si>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</si>
  <si>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</si>
  <si>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</si>
  <si>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</si>
  <si>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</si>
  <si>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</si>
  <si>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</si>
  <si>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</si>
  <si>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</si>
  <si>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</si>
  <si>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</si>
  <si>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</si>
  <si>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</si>
  <si>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</si>
  <si>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</si>
  <si>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</si>
  <si>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</si>
  <si>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</si>
  <si>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</si>
  <si>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</si>
  <si>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</si>
  <si>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</si>
  <si>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</si>
  <si>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</si>
  <si>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</si>
  <si>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</si>
  <si>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</si>
  <si>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</si>
  <si>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</si>
  <si>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</si>
  <si>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</si>
  <si>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</si>
  <si>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</si>
  <si>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</si>
  <si>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</si>
  <si>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</si>
  <si>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</si>
  <si>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</si>
  <si>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</si>
  <si>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</si>
  <si>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</si>
  <si>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</si>
  <si>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</si>
  <si>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</si>
  <si>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</si>
  <si>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</si>
  <si>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</si>
  <si>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</si>
  <si>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</si>
  <si>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</si>
  <si>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</si>
  <si>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</si>
  <si>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</si>
  <si>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</si>
  <si>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</si>
  <si>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</si>
  <si>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</si>
  <si>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</si>
  <si>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</si>
  <si>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</si>
  <si>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</si>
  <si>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</si>
  <si>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</si>
  <si>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</si>
  <si>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</si>
  <si>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</si>
  <si>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</si>
  <si>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</si>
  <si>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</si>
  <si>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</si>
  <si>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</si>
  <si>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</si>
  <si>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</si>
  <si>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</si>
  <si>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</si>
  <si>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</si>
  <si>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</si>
  <si>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</si>
  <si>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</si>
  <si>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</si>
  <si>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</si>
  <si>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</si>
  <si>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</si>
  <si>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</si>
  <si>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</si>
  <si>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</si>
  <si>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</si>
  <si>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</si>
  <si>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</si>
  <si>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</si>
  <si>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</si>
  <si>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</si>
  <si>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</si>
  <si>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</si>
  <si>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</si>
  <si>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</si>
  <si>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</si>
  <si>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</si>
  <si>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</si>
  <si>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</si>
  <si>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</si>
  <si>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</si>
  <si>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</si>
  <si>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</si>
  <si>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</si>
  <si>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</si>
  <si>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</si>
  <si>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</si>
  <si>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</si>
  <si>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</si>
  <si>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</si>
  <si>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</si>
  <si>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</si>
  <si>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</si>
  <si>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</si>
  <si>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</si>
  <si>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</si>
  <si>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</si>
  <si>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</si>
  <si>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</si>
  <si>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</si>
  <si>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</si>
  <si>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</si>
  <si>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</si>
  <si>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</si>
  <si>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</si>
  <si>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</si>
  <si>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</si>
  <si>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</si>
  <si>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</si>
  <si>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</si>
  <si>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</si>
  <si>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</si>
  <si>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</si>
  <si>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</si>
  <si>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</si>
  <si>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</si>
  <si>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</si>
  <si>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</si>
  <si>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</si>
  <si>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</si>
  <si>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</si>
  <si>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</si>
  <si>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</si>
  <si>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</si>
  <si>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</si>
  <si>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</si>
  <si>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</si>
  <si>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</si>
  <si>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</si>
  <si>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</si>
  <si>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</si>
  <si>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</si>
  <si>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</si>
  <si>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</si>
  <si>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</si>
  <si>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</si>
  <si>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</si>
  <si>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</si>
  <si>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</si>
  <si>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</si>
  <si>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</si>
  <si>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</si>
  <si>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</si>
  <si>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</si>
  <si>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</si>
  <si>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</si>
  <si>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</si>
  <si>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</si>
  <si>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</si>
  <si>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</si>
  <si>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</si>
  <si>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</si>
  <si>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</si>
  <si>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</si>
  <si>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</si>
  <si>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</si>
  <si>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</si>
  <si>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</si>
  <si>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</si>
  <si>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</si>
  <si>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</si>
  <si>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</si>
  <si>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</si>
  <si>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</si>
  <si>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</si>
  <si>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</si>
  <si>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</si>
  <si>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</si>
  <si>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</si>
  <si>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</si>
  <si>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</si>
  <si>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</si>
  <si>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</si>
  <si>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</si>
  <si>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</si>
  <si>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</si>
  <si>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</si>
  <si>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</si>
  <si>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</si>
  <si>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</si>
  <si>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</si>
  <si>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</si>
  <si>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</si>
  <si>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</si>
  <si>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</si>
  <si>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</si>
  <si>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</si>
  <si>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</si>
  <si>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</si>
  <si>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</si>
  <si>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</si>
  <si>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</si>
  <si>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</si>
  <si>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</si>
  <si>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</si>
  <si>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</si>
  <si>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</si>
  <si>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</si>
  <si>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</si>
  <si>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</si>
  <si>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</si>
  <si>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</si>
  <si>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</si>
  <si>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</si>
  <si>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</si>
  <si>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</si>
  <si>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</si>
  <si>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</si>
  <si>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</si>
  <si>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</si>
  <si>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</si>
  <si>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</si>
  <si>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</si>
  <si>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</si>
  <si>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</si>
  <si>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</si>
  <si>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</si>
  <si>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</si>
  <si>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</si>
  <si>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</si>
  <si>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</si>
  <si>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</si>
  <si>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</si>
  <si>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</si>
  <si>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</si>
  <si>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</si>
  <si>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</si>
  <si>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</si>
  <si>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</si>
  <si>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</si>
  <si>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</si>
  <si>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</si>
  <si>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</si>
  <si>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</si>
  <si>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</si>
  <si>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</si>
  <si>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</si>
  <si>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</si>
  <si>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</si>
  <si>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</si>
  <si>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</si>
  <si>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</si>
  <si>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</si>
  <si>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</si>
  <si>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</si>
  <si>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</si>
  <si>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</si>
  <si>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</si>
  <si>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</si>
  <si>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</si>
  <si>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</si>
  <si>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</si>
  <si>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</si>
  <si>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</si>
  <si>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</si>
  <si>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</si>
  <si>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</si>
  <si>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</si>
  <si>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</si>
  <si>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</si>
  <si>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</si>
  <si>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</si>
  <si>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</si>
  <si>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</si>
  <si>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</si>
  <si>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</si>
  <si>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</si>
  <si>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</si>
  <si>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</si>
  <si>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</si>
  <si>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</si>
  <si>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</si>
  <si>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</si>
  <si>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</si>
  <si>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</si>
  <si>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</si>
  <si>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</si>
  <si>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</si>
  <si>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</si>
  <si>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</si>
  <si>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</si>
  <si>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</si>
  <si>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</si>
  <si>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</si>
  <si>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</si>
  <si>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</si>
  <si>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</si>
  <si>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</si>
  <si>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</si>
  <si>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</si>
  <si>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</si>
  <si>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</si>
  <si>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</si>
  <si>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</si>
  <si>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</si>
  <si>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</si>
  <si>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</si>
  <si>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</si>
  <si>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</si>
  <si>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</si>
  <si>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</si>
  <si>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</si>
  <si>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</si>
  <si>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</si>
  <si>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</si>
  <si>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</si>
  <si>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</si>
  <si>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</si>
  <si>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</si>
  <si>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</si>
  <si>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</si>
  <si>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</si>
  <si>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</si>
  <si>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</si>
  <si>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</si>
  <si>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</si>
  <si>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</si>
  <si>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</si>
  <si>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</si>
  <si>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</si>
  <si>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</si>
  <si>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</si>
  <si>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</si>
  <si>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</si>
  <si>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</si>
  <si>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</si>
  <si>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</si>
  <si>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</si>
  <si>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</si>
  <si>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</si>
  <si>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</si>
  <si>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</si>
  <si>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</si>
  <si>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</si>
  <si>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</si>
  <si>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</si>
  <si>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</si>
  <si>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</si>
  <si>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</si>
  <si>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</si>
  <si>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</si>
  <si>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</si>
  <si>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</si>
  <si>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</si>
  <si>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</si>
  <si>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</si>
  <si>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</si>
  <si>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</si>
  <si>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</si>
  <si>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</si>
  <si>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</si>
  <si>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</si>
  <si>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</si>
  <si>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</si>
  <si>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</si>
  <si>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</si>
  <si>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</si>
  <si>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</si>
  <si>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</si>
  <si>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</si>
  <si>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</si>
  <si>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</si>
  <si>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</si>
  <si>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</si>
  <si>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</si>
  <si>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</si>
  <si>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</si>
  <si>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</si>
  <si>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</si>
  <si>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</si>
  <si>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</si>
  <si>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</si>
  <si>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</si>
  <si>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</si>
  <si>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</si>
  <si>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</si>
  <si>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</si>
  <si>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</si>
  <si>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</si>
  <si>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</si>
  <si>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</si>
  <si>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</si>
  <si>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</si>
  <si>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</si>
  <si>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</si>
  <si>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</si>
  <si>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</si>
  <si>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</si>
  <si>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</si>
  <si>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</si>
  <si>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</si>
  <si>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</si>
  <si>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</si>
  <si>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</si>
  <si>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</si>
  <si>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</si>
  <si>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</si>
  <si>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</si>
  <si>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</si>
  <si>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</si>
  <si>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</si>
  <si>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</si>
  <si>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</si>
  <si>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</si>
  <si>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</si>
  <si>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</si>
  <si>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</si>
  <si>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</si>
  <si>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</si>
  <si>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</si>
  <si>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</si>
  <si>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</si>
  <si>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</si>
  <si>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</si>
  <si>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</si>
  <si>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</si>
  <si>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</si>
  <si>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</si>
  <si>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</si>
  <si>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</si>
  <si>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</si>
  <si>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</si>
  <si>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</si>
  <si>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</si>
  <si>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</si>
  <si>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</si>
  <si>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</si>
  <si>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</si>
  <si>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</si>
  <si>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</si>
  <si>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</si>
  <si>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</si>
  <si>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</si>
  <si>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</si>
  <si>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</si>
  <si>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</si>
  <si>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</si>
  <si>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</si>
  <si>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</si>
  <si>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</si>
  <si>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</si>
  <si>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</si>
  <si>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</si>
  <si>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</si>
  <si>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</si>
  <si>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</si>
  <si>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</si>
  <si>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</si>
  <si>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</si>
  <si>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</si>
  <si>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</si>
  <si>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</si>
  <si>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</si>
  <si>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</si>
  <si>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</si>
  <si>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</si>
  <si>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</si>
  <si>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</si>
  <si>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</si>
  <si>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</si>
  <si>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</si>
  <si>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</si>
  <si>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</si>
  <si>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</si>
  <si>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</si>
  <si>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</si>
  <si>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</si>
  <si>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</si>
  <si>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</si>
  <si>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</si>
  <si>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</si>
  <si>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</si>
  <si>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</si>
  <si>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</si>
  <si>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</si>
  <si>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</si>
  <si>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</si>
  <si>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</si>
  <si>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</si>
  <si>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</si>
  <si>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</si>
  <si>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</si>
  <si>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</si>
  <si>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</si>
  <si>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</si>
  <si>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</si>
  <si>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</si>
  <si>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</si>
  <si>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</si>
  <si>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</si>
  <si>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</si>
  <si>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</si>
  <si>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</si>
  <si>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</si>
  <si>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</si>
  <si>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</si>
  <si>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</si>
  <si>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</si>
  <si>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</si>
  <si>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</si>
  <si>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</si>
  <si>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</si>
  <si>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</si>
  <si>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</si>
  <si>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</si>
  <si>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</si>
  <si>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</si>
  <si>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</si>
  <si>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</si>
  <si>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</si>
  <si>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</si>
  <si>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</si>
  <si>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</si>
  <si>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</si>
  <si>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</si>
  <si>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</si>
  <si>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</si>
  <si>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</si>
  <si>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</si>
  <si>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</si>
  <si>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</si>
  <si>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</si>
  <si>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</si>
  <si>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</si>
  <si>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</si>
  <si>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</si>
  <si>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</si>
  <si>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</si>
  <si>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</si>
  <si>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</si>
  <si>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</si>
  <si>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</si>
  <si>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</si>
  <si>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</si>
  <si>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</si>
  <si>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</si>
  <si>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</si>
  <si>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</si>
  <si>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</si>
  <si>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</si>
  <si>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</si>
  <si>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</si>
  <si>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</si>
  <si>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</si>
  <si>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</si>
  <si>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</si>
  <si>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</si>
  <si>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</si>
  <si>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</si>
  <si>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</si>
  <si>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</si>
  <si>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</si>
  <si>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</si>
  <si>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</si>
  <si>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</si>
  <si>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</si>
  <si>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</si>
  <si>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</si>
  <si>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</si>
  <si>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</si>
  <si>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</si>
  <si>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</si>
  <si>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</si>
  <si>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</si>
  <si>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</si>
  <si>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</si>
  <si>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</si>
  <si>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</si>
  <si>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</si>
  <si>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</si>
  <si>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</si>
  <si>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</si>
  <si>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</si>
  <si>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</si>
  <si>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</si>
  <si>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</si>
  <si>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</si>
  <si>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</si>
  <si>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</si>
  <si>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</si>
  <si>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</si>
  <si>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</si>
  <si>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</si>
  <si>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</si>
  <si>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</si>
  <si>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</si>
  <si>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</si>
  <si>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</si>
  <si>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</si>
  <si>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</si>
  <si>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</si>
  <si>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</si>
  <si>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</si>
  <si>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</si>
  <si>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</si>
  <si>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</si>
  <si>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</si>
  <si>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</si>
  <si>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</si>
  <si>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</si>
  <si>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</si>
  <si>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</si>
  <si>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</si>
  <si>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</si>
  <si>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</si>
  <si>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</si>
  <si>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</si>
  <si>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</si>
  <si>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</si>
  <si>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</si>
  <si>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</si>
  <si>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</si>
  <si>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</si>
  <si>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</si>
  <si>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</si>
  <si>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</si>
  <si>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</si>
  <si>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</si>
  <si>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</si>
  <si>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</si>
  <si>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</si>
  <si>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</si>
  <si>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</si>
  <si>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</si>
  <si>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</si>
  <si>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</si>
  <si>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</si>
  <si>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</si>
  <si>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</si>
  <si>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</si>
  <si>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</si>
  <si>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</si>
  <si>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</si>
  <si>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</si>
  <si>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</si>
  <si>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</si>
  <si>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</si>
  <si>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</si>
  <si>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</si>
  <si>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</si>
  <si>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</si>
  <si>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</si>
  <si>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</si>
  <si>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</si>
  <si>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</si>
  <si>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</si>
  <si>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</si>
  <si>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</si>
  <si>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</si>
  <si>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</si>
  <si>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</si>
  <si>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</si>
  <si>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</si>
  <si>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</si>
  <si>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</si>
  <si>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</si>
  <si>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</si>
  <si>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</si>
  <si>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</si>
  <si>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</si>
  <si>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</si>
  <si>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</si>
  <si>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</si>
  <si>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</si>
  <si>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</si>
  <si>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</si>
  <si>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</si>
  <si>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</si>
  <si>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</si>
  <si>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</si>
  <si>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</si>
  <si>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</si>
  <si>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</si>
  <si>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</si>
  <si>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</si>
  <si>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</si>
  <si>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</si>
  <si>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</si>
  <si>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</si>
  <si>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</si>
  <si>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</si>
  <si>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</si>
  <si>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</si>
  <si>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</si>
  <si>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</si>
  <si>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</si>
  <si>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</si>
  <si>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</si>
  <si>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</si>
  <si>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</si>
  <si>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</si>
  <si>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</si>
  <si>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</si>
  <si>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</si>
  <si>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</si>
  <si>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</si>
  <si>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</si>
  <si>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</si>
  <si>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</si>
  <si>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</si>
  <si>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</si>
  <si>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</si>
  <si>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</si>
  <si>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</si>
  <si>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</si>
  <si>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</si>
  <si>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</si>
  <si>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</si>
  <si>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</si>
  <si>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</si>
  <si>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</si>
  <si>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</si>
  <si>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</si>
  <si>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</si>
  <si>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</si>
  <si>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</si>
  <si>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</si>
  <si>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</si>
  <si>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</si>
  <si>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</si>
  <si>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</si>
  <si>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</si>
  <si>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</si>
  <si>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</si>
  <si>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</si>
  <si>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</si>
  <si>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</si>
  <si>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</si>
  <si>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</si>
  <si>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</si>
  <si>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</si>
  <si>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</si>
  <si>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</si>
  <si>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</si>
  <si>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</si>
  <si>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</si>
  <si>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</si>
  <si>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</si>
  <si>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</si>
  <si>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</si>
  <si>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</si>
  <si>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</si>
  <si>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</si>
  <si>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</si>
  <si>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</si>
  <si>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</si>
  <si>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</si>
  <si>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</si>
  <si>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</si>
  <si>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</si>
  <si>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</si>
  <si>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</si>
  <si>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</si>
  <si>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</si>
  <si>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</si>
  <si>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</si>
  <si>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</si>
  <si>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</si>
  <si>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</si>
  <si>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</si>
  <si>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</si>
  <si>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</si>
  <si>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</si>
  <si>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</si>
  <si>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</si>
  <si>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</si>
  <si>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</si>
  <si>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</si>
  <si>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</si>
  <si>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</si>
  <si>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</si>
  <si>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</si>
  <si>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</si>
  <si>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</si>
  <si>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</si>
  <si>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</si>
  <si>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</si>
  <si>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</si>
  <si>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</si>
  <si>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</si>
  <si>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</si>
  <si>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</si>
  <si>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</si>
  <si>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</si>
  <si>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</si>
  <si>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</si>
  <si>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</si>
  <si>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</si>
  <si>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</si>
  <si>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</si>
  <si>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</si>
  <si>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</si>
  <si>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</si>
  <si>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</si>
  <si>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</si>
  <si>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</si>
  <si>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</si>
  <si>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</si>
  <si>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</si>
  <si>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</si>
  <si>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</si>
  <si>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</si>
  <si>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</si>
  <si>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</si>
  <si>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</si>
  <si>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</si>
  <si>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</si>
  <si>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</si>
  <si>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</si>
  <si>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</si>
  <si>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</si>
  <si>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</si>
  <si>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</si>
  <si>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</si>
  <si>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</si>
  <si>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</si>
  <si>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</si>
  <si>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</si>
  <si>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</si>
  <si>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</si>
  <si>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</si>
  <si>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</si>
  <si>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</si>
  <si>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</si>
  <si>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</si>
  <si>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</si>
  <si>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</si>
  <si>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</si>
  <si>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</si>
  <si>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</si>
  <si>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</si>
  <si>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</si>
  <si>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</si>
  <si>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</si>
  <si>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</si>
  <si>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</si>
  <si>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</si>
  <si>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</si>
  <si>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</si>
  <si>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</si>
  <si>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</si>
  <si>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</si>
  <si>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</si>
  <si>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</si>
  <si>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</si>
  <si>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</si>
  <si>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</si>
  <si>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</si>
  <si>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</si>
  <si>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</si>
  <si>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</si>
  <si>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</si>
  <si>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</si>
  <si>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</si>
  <si>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</si>
  <si>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</si>
  <si>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</si>
  <si>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</si>
  <si>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</si>
  <si>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</si>
  <si>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</si>
  <si>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</si>
  <si>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</si>
  <si>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</si>
  <si>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</si>
  <si>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</si>
  <si>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</si>
  <si>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</si>
  <si>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</si>
  <si>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</si>
  <si>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</si>
  <si>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</si>
  <si>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</si>
  <si>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</si>
  <si>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</si>
  <si>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</si>
  <si>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</si>
  <si>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</si>
  <si>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</si>
  <si>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</si>
  <si>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</si>
  <si>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</si>
  <si>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</si>
  <si>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</si>
  <si>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</si>
  <si>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</si>
  <si>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</si>
  <si>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</si>
  <si>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</si>
  <si>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</si>
  <si>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</si>
  <si>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</si>
  <si>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</si>
  <si>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</si>
  <si>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</si>
  <si>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</si>
  <si>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</si>
  <si>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</si>
  <si>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</si>
  <si>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</si>
  <si>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</si>
  <si>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</si>
  <si>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</si>
  <si>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</si>
  <si>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</si>
  <si>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</si>
  <si>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</si>
  <si>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</si>
  <si>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</si>
  <si>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</si>
  <si>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</si>
  <si>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</si>
  <si>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</si>
  <si>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</si>
  <si>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</si>
  <si>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</si>
  <si>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</si>
  <si>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</si>
  <si>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</si>
  <si>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</si>
  <si>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</si>
  <si>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</si>
  <si>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</si>
  <si>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</si>
  <si>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</si>
  <si>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</si>
  <si>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</si>
  <si>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</si>
  <si>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</si>
  <si>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</si>
  <si>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</si>
  <si>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</si>
  <si>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</si>
  <si>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</si>
  <si>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</si>
  <si>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</si>
  <si>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</si>
  <si>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</si>
  <si>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</si>
  <si>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</si>
  <si>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</si>
  <si>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</si>
  <si>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</si>
  <si>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</si>
  <si>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</si>
  <si>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</si>
  <si>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</si>
  <si>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</si>
  <si>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</si>
  <si>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</si>
  <si>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</si>
  <si>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</si>
  <si>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</si>
  <si>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</si>
  <si>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</si>
  <si>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</si>
  <si>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</si>
  <si>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</si>
  <si>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</si>
  <si>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</si>
  <si>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</si>
  <si>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</si>
  <si>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</si>
  <si>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</si>
  <si>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</si>
  <si>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</si>
  <si>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</si>
  <si>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</si>
  <si>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</si>
  <si>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</si>
  <si>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</si>
  <si>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</si>
  <si>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</si>
  <si>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</si>
  <si>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</si>
  <si>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</si>
  <si>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</si>
  <si>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</si>
  <si>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</si>
  <si>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</si>
  <si>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</si>
  <si>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</si>
  <si>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</si>
  <si>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</si>
  <si>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</si>
  <si>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</si>
  <si>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</si>
  <si>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</si>
  <si>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</si>
  <si>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</si>
  <si>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</si>
  <si>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</si>
  <si>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</si>
  <si>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</si>
  <si>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</si>
  <si>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</si>
  <si>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</si>
  <si>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</si>
  <si>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</si>
  <si>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</si>
  <si>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</si>
  <si>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</si>
  <si>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</si>
  <si>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</si>
  <si>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</si>
  <si>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</si>
  <si>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</si>
  <si>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</si>
  <si>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</si>
  <si>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</si>
  <si>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</si>
  <si>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</si>
  <si>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</si>
  <si>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</si>
  <si>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</si>
  <si>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</si>
  <si>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</si>
  <si>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</si>
  <si>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</si>
  <si>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</si>
  <si>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</si>
  <si>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</si>
  <si>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</si>
  <si>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</si>
  <si>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</si>
  <si>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</si>
  <si>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</si>
  <si>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</si>
  <si>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</si>
  <si>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</si>
  <si>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</si>
  <si>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</si>
  <si>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</si>
  <si>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</si>
  <si>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</si>
  <si>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</si>
  <si>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</si>
  <si>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</si>
  <si>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</si>
  <si>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</si>
  <si>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</si>
  <si>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</si>
  <si>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</si>
  <si>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</si>
  <si>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</si>
  <si>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</si>
  <si>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</si>
  <si>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</si>
  <si>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</si>
  <si>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</si>
  <si>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</si>
  <si>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</si>
  <si>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</si>
  <si>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</si>
  <si>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</si>
  <si>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</si>
  <si>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</si>
  <si>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</si>
  <si>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</si>
  <si>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</si>
  <si>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</si>
  <si>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</si>
  <si>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</si>
  <si>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</si>
  <si>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</si>
  <si>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</si>
  <si>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</si>
  <si>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</si>
  <si>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</si>
  <si>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</si>
  <si>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</si>
  <si>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</si>
  <si>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</si>
  <si>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</si>
  <si>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</si>
  <si>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</si>
  <si>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</si>
  <si>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</si>
  <si>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</si>
  <si>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</si>
  <si>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</si>
  <si>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</si>
  <si>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</si>
  <si>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</si>
  <si>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</si>
  <si>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</si>
  <si>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</si>
  <si>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</si>
  <si>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</si>
  <si>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</si>
  <si>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</si>
  <si>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</si>
  <si>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</si>
  <si>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</si>
  <si>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</si>
  <si>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</si>
  <si>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</si>
  <si>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</si>
  <si>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</si>
  <si>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</si>
  <si>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</si>
  <si>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</si>
  <si>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</si>
  <si>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</si>
  <si>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</si>
  <si>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</si>
  <si>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</si>
  <si>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</si>
  <si>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</si>
  <si>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</si>
  <si>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</si>
  <si>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</si>
  <si>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</si>
  <si>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</si>
  <si>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</si>
  <si>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</si>
  <si>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</si>
  <si>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</si>
  <si>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</si>
  <si>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</si>
  <si>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</si>
  <si>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</si>
  <si>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</si>
  <si>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</si>
  <si>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</si>
  <si>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</si>
  <si>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</si>
  <si>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</si>
  <si>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</si>
  <si>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</si>
  <si>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</si>
  <si>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</si>
  <si>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</si>
  <si>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</si>
  <si>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</si>
  <si>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</si>
  <si>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</si>
  <si>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</si>
  <si>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</si>
  <si>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</si>
  <si>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</si>
  <si>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</si>
  <si>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</si>
  <si>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</si>
  <si>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</si>
  <si>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</si>
  <si>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</si>
  <si>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</si>
  <si>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</si>
  <si>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</si>
  <si>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</si>
  <si>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</si>
  <si>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</si>
  <si>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</si>
  <si>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</si>
  <si>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</si>
  <si>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</si>
  <si>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</si>
  <si>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</si>
  <si>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</si>
  <si>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</si>
  <si>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</si>
  <si>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</si>
  <si>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</si>
  <si>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</si>
  <si>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</si>
  <si>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</si>
  <si>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</si>
  <si>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</si>
  <si>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</si>
  <si>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</si>
  <si>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</si>
  <si>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</si>
  <si>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</si>
  <si>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</si>
  <si>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</si>
  <si>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</si>
  <si>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</si>
  <si>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</si>
  <si>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</si>
  <si>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</si>
  <si>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</si>
  <si>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</si>
  <si>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</si>
  <si>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</si>
  <si>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</si>
  <si>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</si>
  <si>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</si>
  <si>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</si>
  <si>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</si>
  <si>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</si>
  <si>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</si>
  <si>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</si>
  <si>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</si>
  <si>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</si>
  <si>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</si>
  <si>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</si>
  <si>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</si>
  <si>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</si>
  <si>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</si>
  <si>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</si>
  <si>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</si>
  <si>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</si>
  <si>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</si>
  <si>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</si>
  <si>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</si>
  <si>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</si>
  <si>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</si>
  <si>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</si>
  <si>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</si>
  <si>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</si>
  <si>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</si>
  <si>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</si>
  <si>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</si>
  <si>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</si>
  <si>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</si>
  <si>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</si>
  <si>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</si>
  <si>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</si>
  <si>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</si>
  <si>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</si>
  <si>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</si>
  <si>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</si>
  <si>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</si>
  <si>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</si>
  <si>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</si>
  <si>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</si>
  <si>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</si>
  <si>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</si>
  <si>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</si>
  <si>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</si>
  <si>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</si>
  <si>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</si>
  <si>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</si>
  <si>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</si>
  <si>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</si>
  <si>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</si>
  <si>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</si>
  <si>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</si>
  <si>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</si>
  <si>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</si>
  <si>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</si>
  <si>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</si>
  <si>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</si>
  <si>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</si>
  <si>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</si>
  <si>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</si>
  <si>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</si>
  <si>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</si>
  <si>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</si>
  <si>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</si>
  <si>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</si>
  <si>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</si>
  <si>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</si>
  <si>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</si>
  <si>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</si>
  <si>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</si>
  <si>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</si>
  <si>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</si>
  <si>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</si>
  <si>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</si>
  <si>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</si>
  <si>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</si>
  <si>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</si>
  <si>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</si>
  <si>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</si>
  <si>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</si>
  <si>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</si>
  <si>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</si>
  <si>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</si>
  <si>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</si>
  <si>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</si>
  <si>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</si>
  <si>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</si>
  <si>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</si>
  <si>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</si>
  <si>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</si>
  <si>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</si>
  <si>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</si>
  <si>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</si>
  <si>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</si>
  <si>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</si>
  <si>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</si>
  <si>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</si>
  <si>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</si>
  <si>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</si>
  <si>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</si>
  <si>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</si>
  <si>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</si>
  <si>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</si>
  <si>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</si>
  <si>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</si>
  <si>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</si>
  <si>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</si>
  <si>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</si>
  <si>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</si>
  <si>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</si>
  <si>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</si>
  <si>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</si>
  <si>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</si>
  <si>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</si>
  <si>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</si>
  <si>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</si>
  <si>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</si>
  <si>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</si>
  <si>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</si>
  <si>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</si>
  <si>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</si>
  <si>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</si>
  <si>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</si>
  <si>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</si>
  <si>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</si>
  <si>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</si>
  <si>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</si>
  <si>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</si>
  <si>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</si>
  <si>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</si>
  <si>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</si>
  <si>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</si>
  <si>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</si>
  <si>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</si>
  <si>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</si>
  <si>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</si>
  <si>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</si>
  <si>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</si>
  <si>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</si>
  <si>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</si>
  <si>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</si>
  <si>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</si>
  <si>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</si>
  <si>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</si>
  <si>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</si>
  <si>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</si>
  <si>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</si>
  <si>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</si>
  <si>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</si>
  <si>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</si>
  <si>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</si>
  <si>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</si>
  <si>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</si>
  <si>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</si>
  <si>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</si>
  <si>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</si>
  <si>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</si>
  <si>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</si>
  <si>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</si>
  <si>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</si>
  <si>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</si>
  <si>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</si>
  <si>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</si>
  <si>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</si>
  <si>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</si>
  <si>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</si>
  <si>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</si>
  <si>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</si>
  <si>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</si>
  <si>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</si>
  <si>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</si>
  <si>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</si>
  <si>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</si>
  <si>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</si>
  <si>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</si>
  <si>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</si>
  <si>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</si>
  <si>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</si>
  <si>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</si>
  <si>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</si>
  <si>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</si>
  <si>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</si>
  <si>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</si>
  <si>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</si>
  <si>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</si>
  <si>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</si>
  <si>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</si>
  <si>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</si>
  <si>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</si>
  <si>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</si>
  <si>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</si>
  <si>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</si>
  <si>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</si>
  <si>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</si>
  <si>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</si>
  <si>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</si>
  <si>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</si>
  <si>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</si>
  <si>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</si>
  <si>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</si>
  <si>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</si>
  <si>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</si>
  <si>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</si>
  <si>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</si>
  <si>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</si>
  <si>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</si>
  <si>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</si>
  <si>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</si>
  <si>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</si>
  <si>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</si>
  <si>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</si>
  <si>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</si>
  <si>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</si>
  <si>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</si>
  <si>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</si>
  <si>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</si>
  <si>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</si>
  <si>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</si>
  <si>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</si>
  <si>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</si>
  <si>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</si>
  <si>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</si>
  <si>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</si>
  <si>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</si>
  <si>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</si>
  <si>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</si>
  <si>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</si>
  <si>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</si>
  <si>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</si>
  <si>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</si>
  <si>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</si>
  <si>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</si>
  <si>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</si>
  <si>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</si>
  <si>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</si>
  <si>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</si>
  <si>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</si>
  <si>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</si>
  <si>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</si>
  <si>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</si>
  <si>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</si>
  <si>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</si>
  <si>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</si>
  <si>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</si>
  <si>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</si>
  <si>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</si>
  <si>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</si>
  <si>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</si>
  <si>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</si>
  <si>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</si>
  <si>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</si>
  <si>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</si>
  <si>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</si>
  <si>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</si>
  <si>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</si>
  <si>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</si>
  <si>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</si>
  <si>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</si>
  <si>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</si>
  <si>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</si>
  <si>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</si>
  <si>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</si>
  <si>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</si>
  <si>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</si>
  <si>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</si>
  <si>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</si>
  <si>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</si>
  <si>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</si>
  <si>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</si>
  <si>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</si>
  <si>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</si>
  <si>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</si>
  <si>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</si>
  <si>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</si>
  <si>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</si>
  <si>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</si>
  <si>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</si>
  <si>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</si>
  <si>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</si>
  <si>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</si>
  <si>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</si>
  <si>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</si>
  <si>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</si>
  <si>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</si>
  <si>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</si>
  <si>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</si>
  <si>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</si>
  <si>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</si>
  <si>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</si>
  <si>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</si>
  <si>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</si>
  <si>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</si>
  <si>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</si>
  <si>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</si>
  <si>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</si>
  <si>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</si>
  <si>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</si>
  <si>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</si>
  <si>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</si>
  <si>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</si>
  <si>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</si>
  <si>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</si>
  <si>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</si>
  <si>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</si>
  <si>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</si>
  <si>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</si>
  <si>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</si>
  <si>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</si>
  <si>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</si>
  <si>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</si>
  <si>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</si>
  <si>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</si>
  <si>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</si>
  <si>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</si>
  <si>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</si>
  <si>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</si>
  <si>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</si>
  <si>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</si>
  <si>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</si>
  <si>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</si>
  <si>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</si>
  <si>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</si>
  <si>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</si>
  <si>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</si>
  <si>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</si>
  <si>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</si>
  <si>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</si>
  <si>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</si>
  <si>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</si>
  <si>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</si>
  <si>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</si>
  <si>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</si>
  <si>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</si>
  <si>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</si>
  <si>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</si>
  <si>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</si>
  <si>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</si>
  <si>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</si>
  <si>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</si>
  <si>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</si>
  <si>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</si>
  <si>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</si>
  <si>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</si>
  <si>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</si>
  <si>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</si>
  <si>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</si>
  <si>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</si>
  <si>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</si>
  <si>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</si>
  <si>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</si>
  <si>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</si>
  <si>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</si>
  <si>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</si>
  <si>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</si>
  <si>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</si>
  <si>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</si>
  <si>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</si>
  <si>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</si>
  <si>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</si>
  <si>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</si>
  <si>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</si>
  <si>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</si>
  <si>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</si>
  <si>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</si>
  <si>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</si>
  <si>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</si>
  <si>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</si>
  <si>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</si>
  <si>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</si>
  <si>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</si>
  <si>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</si>
  <si>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</si>
  <si>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</si>
  <si>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</si>
  <si>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</si>
  <si>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</si>
  <si>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</si>
  <si>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</si>
  <si>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</si>
  <si>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</si>
  <si>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</si>
  <si>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</si>
  <si>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</si>
  <si>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</si>
  <si>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</si>
  <si>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</si>
  <si>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</si>
  <si>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</si>
  <si>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</si>
  <si>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</si>
  <si>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</si>
  <si>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</si>
  <si>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</si>
  <si>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</si>
  <si>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</si>
  <si>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</si>
  <si>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</si>
  <si>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</si>
  <si>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</si>
  <si>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</si>
  <si>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</si>
  <si>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</si>
  <si>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</si>
  <si>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</si>
  <si>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</si>
  <si>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</si>
  <si>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</si>
  <si>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</si>
  <si>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</si>
  <si>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</si>
  <si>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</si>
  <si>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</si>
  <si>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</si>
  <si>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</si>
  <si>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</si>
  <si>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</si>
  <si>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</si>
  <si>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</si>
  <si>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</si>
  <si>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</si>
  <si>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</si>
  <si>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</si>
  <si>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</si>
  <si>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</si>
  <si>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</si>
  <si>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</si>
  <si>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</si>
  <si>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</si>
  <si>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</si>
  <si>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</si>
  <si>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</si>
  <si>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</si>
  <si>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</si>
  <si>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</si>
  <si>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</si>
  <si>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</si>
  <si>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</si>
  <si>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</si>
  <si>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</si>
  <si>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</si>
  <si>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</si>
  <si>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</si>
  <si>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</si>
  <si>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</si>
  <si>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</si>
  <si>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</si>
  <si>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</si>
  <si>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</si>
  <si>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</si>
  <si>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</si>
  <si>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</si>
  <si>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</si>
  <si>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</si>
  <si>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</si>
  <si>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</si>
  <si>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</si>
  <si>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</si>
  <si>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</si>
  <si>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</si>
  <si>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</si>
  <si>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</si>
  <si>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</si>
  <si>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</si>
  <si>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</si>
  <si>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</si>
  <si>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</si>
  <si>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</si>
  <si>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</si>
  <si>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</si>
  <si>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</si>
  <si>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</si>
  <si>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</si>
  <si>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</si>
  <si>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</si>
  <si>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</si>
  <si>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</si>
  <si>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</si>
  <si>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</si>
  <si>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</si>
  <si>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</si>
  <si>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</si>
  <si>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</si>
  <si>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</si>
  <si>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</si>
  <si>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</si>
  <si>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</si>
  <si>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</si>
  <si>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</si>
  <si>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</si>
  <si>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</si>
  <si>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</si>
  <si>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</si>
  <si>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</si>
  <si>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</si>
  <si>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</si>
  <si>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</si>
  <si>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</si>
  <si>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</si>
  <si>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</si>
  <si>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</si>
  <si>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</si>
  <si>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</si>
  <si>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</si>
  <si>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</si>
  <si>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</si>
  <si>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</si>
  <si>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</si>
  <si>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</si>
  <si>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</si>
  <si>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</si>
  <si>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</si>
  <si>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</si>
  <si>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</si>
  <si>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</si>
  <si>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</si>
  <si>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</si>
  <si>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</si>
  <si>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</si>
  <si>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</si>
  <si>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</si>
  <si>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</si>
  <si>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</si>
  <si>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</si>
  <si>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</si>
  <si>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</si>
  <si>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</si>
  <si>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</si>
  <si>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</si>
  <si>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</si>
  <si>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</si>
  <si>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</si>
  <si>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</si>
  <si>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</si>
  <si>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</si>
  <si>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</si>
  <si>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</si>
  <si>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</si>
  <si>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</si>
  <si>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</si>
  <si>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</si>
  <si>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</si>
  <si>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</si>
  <si>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</si>
  <si>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</si>
  <si>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</si>
  <si>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</si>
  <si>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</si>
  <si>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</si>
  <si>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</si>
  <si>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</si>
  <si>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</si>
  <si>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</si>
  <si>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</si>
  <si>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</si>
  <si>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</si>
  <si>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</si>
  <si>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</si>
  <si>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</si>
  <si>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</si>
  <si>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</si>
  <si>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</si>
  <si>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</si>
  <si>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</si>
  <si>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</si>
  <si>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</si>
  <si>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</si>
  <si>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</si>
  <si>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</si>
  <si>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</si>
  <si>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</si>
  <si>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</si>
  <si>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</si>
  <si>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</si>
  <si>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</si>
  <si>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</si>
  <si>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</si>
  <si>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</si>
  <si>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</si>
  <si>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</si>
  <si>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</si>
  <si>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</si>
  <si>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</si>
  <si>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</si>
  <si>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</si>
  <si>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</si>
  <si>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</si>
  <si>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</si>
  <si>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</si>
  <si>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</si>
  <si>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</si>
  <si>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</si>
  <si>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</si>
  <si>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</si>
  <si>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</si>
  <si>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</si>
  <si>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</si>
  <si>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</si>
  <si>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</si>
  <si>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</si>
  <si>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</si>
  <si>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</si>
  <si>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</si>
  <si>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</si>
  <si>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</si>
  <si>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</si>
  <si>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</si>
  <si>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</si>
  <si>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</si>
  <si>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</si>
  <si>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</si>
  <si>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</si>
  <si>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</si>
  <si>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</si>
  <si>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</si>
  <si>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</si>
  <si>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</si>
  <si>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</si>
  <si>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</si>
  <si>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</si>
  <si>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</si>
  <si>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</si>
  <si>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</si>
  <si>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</si>
  <si>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</si>
  <si>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</si>
  <si>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</si>
  <si>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</si>
  <si>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</si>
  <si>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</si>
  <si>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</si>
  <si>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</si>
  <si>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</si>
  <si>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</si>
  <si>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</si>
  <si>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</si>
  <si>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</si>
  <si>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</si>
  <si>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</si>
  <si>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</si>
  <si>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</si>
  <si>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</si>
  <si>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</si>
  <si>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</si>
  <si>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</si>
  <si>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</si>
  <si>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</si>
  <si>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</si>
  <si>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</si>
  <si>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</si>
  <si>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</si>
  <si>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</si>
  <si>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</si>
  <si>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</si>
  <si>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</si>
  <si>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</si>
  <si>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</si>
  <si>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</si>
  <si>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</si>
  <si>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</si>
  <si>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</si>
  <si>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</si>
  <si>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</si>
  <si>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</si>
  <si>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</si>
  <si>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</si>
  <si>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</si>
  <si>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</si>
  <si>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</si>
  <si>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</si>
  <si>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</si>
  <si>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</si>
  <si>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</si>
  <si>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</si>
  <si>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</si>
  <si>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</si>
  <si>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</si>
  <si>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</si>
  <si>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</si>
  <si>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</si>
  <si>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</si>
  <si>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</si>
  <si>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</si>
  <si>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</si>
  <si>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</si>
  <si>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</si>
  <si>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</si>
  <si>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</si>
  <si>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</si>
  <si>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</si>
  <si>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</si>
  <si>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</si>
  <si>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</si>
  <si>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</si>
  <si>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</si>
  <si>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</si>
  <si>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</si>
  <si>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</si>
  <si>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</si>
  <si>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</si>
  <si>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</si>
  <si>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</si>
  <si>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</si>
  <si>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</si>
  <si>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</si>
  <si>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</si>
  <si>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</si>
  <si>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</si>
  <si>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</si>
  <si>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</si>
  <si>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</si>
  <si>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</si>
  <si>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</si>
  <si>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</si>
  <si>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</si>
  <si>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</si>
  <si>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</si>
  <si>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</si>
  <si>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</si>
  <si>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</si>
  <si>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</si>
  <si>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</si>
  <si>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</si>
  <si>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</si>
  <si>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</si>
  <si>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</si>
  <si>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</si>
  <si>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</si>
  <si>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</si>
  <si>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</si>
  <si>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</si>
  <si>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</si>
  <si>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</si>
  <si>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</si>
  <si>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</si>
  <si>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</si>
  <si>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</si>
  <si>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</si>
  <si>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</si>
  <si>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</si>
  <si>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</si>
  <si>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</si>
  <si>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</si>
  <si>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</si>
  <si>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</si>
  <si>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</si>
  <si>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</si>
  <si>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</si>
  <si>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</si>
  <si>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</si>
  <si>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</si>
  <si>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</si>
  <si>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</si>
  <si>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</si>
  <si>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</si>
  <si>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</si>
  <si>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</si>
  <si>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</si>
  <si>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</si>
  <si>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</si>
  <si>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</si>
  <si>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</si>
  <si>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</si>
  <si>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</si>
  <si>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</si>
  <si>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</si>
  <si>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</si>
  <si>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</si>
  <si>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</si>
  <si>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</si>
  <si>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</si>
  <si>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</si>
  <si>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</si>
  <si>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</si>
  <si>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</si>
  <si>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</si>
  <si>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</si>
  <si>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</si>
  <si>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</si>
  <si>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</si>
  <si>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</si>
  <si>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</si>
  <si>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</si>
  <si>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</si>
  <si>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</si>
  <si>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</si>
  <si>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</si>
  <si>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</si>
  <si>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</si>
  <si>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</si>
  <si>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</si>
  <si>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</si>
  <si>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</si>
  <si>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</si>
  <si>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</si>
  <si>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</si>
  <si>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</si>
  <si>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</si>
  <si>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</si>
  <si>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</si>
  <si>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</si>
  <si>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</si>
  <si>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</si>
  <si>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</si>
  <si>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</si>
  <si>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</si>
  <si>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</si>
  <si>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</si>
  <si>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</si>
  <si>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</si>
  <si>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</si>
  <si>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</si>
  <si>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</si>
  <si>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</si>
  <si>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</si>
  <si>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</si>
  <si>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</si>
  <si>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</si>
  <si>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</si>
  <si>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</si>
  <si>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</si>
  <si>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</si>
  <si>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</si>
  <si>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</si>
  <si>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</si>
  <si>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</si>
  <si>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</si>
  <si>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</si>
  <si>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</si>
  <si>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</si>
  <si>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</si>
  <si>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</si>
  <si>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</si>
  <si>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</si>
  <si>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</si>
  <si>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</si>
  <si>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</si>
  <si>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</si>
  <si>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</si>
  <si>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</si>
  <si>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</si>
  <si>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</si>
  <si>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</si>
  <si>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</si>
  <si>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</si>
  <si>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</si>
  <si>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</si>
  <si>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</si>
  <si>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</si>
  <si>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</si>
  <si>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</si>
  <si>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</si>
  <si>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</si>
  <si>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</si>
  <si>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</si>
  <si>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</si>
  <si>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</si>
  <si>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</si>
  <si>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</si>
  <si>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</si>
  <si>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</si>
  <si>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</si>
  <si>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</si>
  <si>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</si>
  <si>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</si>
  <si>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</si>
  <si>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</si>
  <si>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</si>
  <si>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</si>
  <si>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</si>
  <si>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</si>
  <si>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</si>
  <si>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</si>
  <si>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</si>
  <si>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</si>
  <si>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</si>
  <si>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</si>
  <si>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</si>
  <si>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</si>
  <si>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</si>
  <si>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</si>
  <si>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</si>
  <si>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</si>
  <si>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</si>
  <si>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</si>
  <si>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</si>
  <si>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</si>
  <si>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</si>
  <si>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</si>
  <si>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</si>
  <si>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</si>
  <si>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</si>
  <si>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</si>
  <si>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</si>
  <si>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</si>
  <si>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</si>
  <si>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</si>
  <si>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</si>
  <si>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</si>
  <si>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</si>
  <si>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</si>
  <si>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</si>
  <si>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</si>
  <si>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</si>
  <si>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</si>
  <si>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</si>
  <si>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</si>
  <si>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</si>
  <si>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</si>
  <si>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</si>
  <si>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</si>
  <si>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</si>
  <si>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</si>
  <si>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</si>
  <si>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</si>
  <si>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</si>
  <si>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</si>
  <si>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</si>
  <si>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</si>
  <si>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</si>
  <si>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</si>
  <si>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</si>
  <si>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</si>
  <si>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</si>
  <si>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</si>
  <si>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</si>
  <si>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</si>
  <si>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</si>
  <si>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</si>
  <si>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</si>
  <si>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</si>
  <si>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</si>
  <si>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</si>
  <si>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</si>
  <si>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</si>
  <si>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</si>
  <si>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</si>
  <si>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</si>
  <si>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</si>
  <si>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</si>
  <si>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</si>
  <si>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</si>
  <si>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</si>
  <si>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</si>
  <si>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</si>
  <si>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</si>
  <si>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</si>
  <si>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</si>
  <si>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</si>
  <si>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</si>
  <si>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</si>
  <si>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</si>
  <si>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</si>
  <si>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</si>
  <si>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</si>
  <si>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</si>
  <si>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</si>
  <si>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</si>
  <si>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</si>
  <si>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</si>
  <si>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</si>
  <si>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</si>
  <si>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</si>
  <si>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</si>
  <si>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</si>
  <si>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</si>
  <si>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</si>
  <si>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</si>
  <si>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</si>
  <si>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</si>
  <si>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</si>
  <si>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</si>
  <si>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</si>
  <si>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</si>
  <si>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</si>
  <si>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</si>
  <si>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</si>
  <si>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</si>
  <si>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</si>
  <si>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</si>
  <si>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</si>
  <si>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</si>
  <si>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</si>
  <si>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</si>
  <si>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</si>
  <si>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</si>
  <si>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</si>
  <si>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</si>
  <si>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</si>
  <si>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</si>
  <si>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</si>
  <si>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</si>
  <si>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</si>
  <si>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</si>
  <si>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</si>
  <si>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</si>
  <si>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</si>
  <si>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</si>
  <si>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</si>
  <si>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</si>
  <si>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</si>
  <si>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</si>
  <si>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</si>
  <si>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</si>
  <si>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</si>
  <si>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</si>
  <si>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</si>
  <si>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</si>
  <si>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</si>
  <si>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</si>
  <si>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</si>
  <si>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</si>
  <si>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</si>
  <si>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</si>
  <si>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</si>
  <si>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</si>
  <si>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</si>
  <si>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</si>
  <si>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</si>
  <si>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</si>
  <si>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</si>
  <si>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</si>
  <si>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</si>
  <si>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</si>
  <si>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</si>
  <si>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</si>
  <si>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</si>
  <si>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</si>
  <si>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</si>
  <si>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</si>
  <si>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</si>
  <si>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</si>
  <si>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</si>
  <si>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</si>
  <si>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</si>
  <si>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</si>
  <si>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</si>
  <si>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</si>
  <si>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</si>
  <si>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</si>
  <si>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</si>
  <si>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</si>
  <si>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</si>
  <si>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</si>
  <si>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</si>
  <si>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</si>
  <si>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</si>
  <si>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</si>
  <si>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</si>
  <si>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</si>
  <si>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</si>
  <si>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</si>
  <si>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</si>
  <si>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</si>
  <si>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</si>
  <si>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</si>
  <si>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</si>
  <si>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</si>
  <si>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</si>
  <si>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</si>
  <si>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</si>
  <si>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</si>
  <si>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</si>
  <si>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</si>
  <si>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</si>
  <si>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</si>
  <si>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</si>
  <si>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</si>
  <si>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</si>
  <si>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</si>
  <si>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</si>
  <si>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</si>
  <si>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</si>
  <si>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</si>
  <si>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</si>
  <si>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</si>
  <si>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</si>
  <si>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</si>
  <si>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</si>
  <si>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</si>
  <si>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</si>
  <si>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</si>
  <si>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</si>
  <si>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</si>
  <si>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</si>
  <si>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</si>
  <si>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</si>
  <si>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</si>
  <si>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</si>
  <si>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</si>
  <si>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</si>
  <si>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</si>
  <si>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</si>
  <si>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</si>
  <si>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</si>
  <si>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</si>
  <si>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</si>
  <si>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</si>
  <si>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</si>
  <si>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</si>
  <si>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</si>
  <si>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</si>
  <si>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</si>
  <si>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</si>
  <si>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</si>
  <si>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</si>
  <si>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</si>
  <si>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</si>
  <si>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</si>
  <si>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</si>
  <si>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</si>
  <si>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</si>
  <si>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</si>
  <si>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</si>
  <si>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</si>
  <si>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</si>
  <si>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</si>
  <si>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</si>
  <si>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</si>
  <si>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</si>
  <si>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</si>
  <si>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</si>
  <si>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</si>
  <si>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</si>
  <si>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</si>
  <si>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</si>
  <si>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</si>
  <si>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</si>
  <si>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</si>
  <si>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</si>
  <si>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</si>
  <si>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</si>
  <si>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</si>
  <si>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</si>
  <si>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</si>
  <si>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</si>
  <si>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</si>
  <si>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</si>
  <si>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</si>
  <si>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</si>
  <si>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</si>
  <si>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</si>
  <si>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</si>
  <si>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</si>
  <si>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</si>
  <si>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</si>
  <si>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</si>
  <si>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</si>
  <si>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</si>
  <si>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</si>
  <si>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</si>
  <si>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</si>
  <si>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</si>
  <si>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</si>
  <si>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</si>
  <si>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</si>
  <si>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</si>
  <si>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</si>
  <si>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</si>
  <si>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</si>
  <si>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</si>
  <si>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</si>
  <si>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</si>
  <si>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</si>
  <si>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</si>
  <si>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</si>
  <si>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</si>
  <si>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</si>
  <si>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</si>
  <si>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</si>
  <si>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</si>
  <si>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</si>
  <si>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</si>
  <si>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</si>
  <si>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</si>
  <si>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</si>
  <si>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</si>
  <si>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</si>
  <si>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</si>
  <si>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</si>
  <si>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</si>
  <si>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</si>
  <si>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</si>
  <si>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</si>
  <si>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</si>
  <si>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</si>
  <si>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</si>
  <si>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</si>
  <si>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</si>
  <si>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</si>
  <si>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</si>
  <si>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</si>
  <si>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</si>
  <si>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</si>
  <si>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</si>
  <si>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</si>
  <si>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</si>
  <si>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</si>
  <si>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</si>
  <si>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</si>
  <si>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</si>
  <si>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</si>
  <si>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</si>
  <si>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</si>
  <si>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</si>
  <si>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</si>
  <si>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</si>
  <si>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</si>
  <si>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</si>
  <si>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</si>
  <si>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</si>
  <si>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</si>
  <si>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</si>
  <si>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</si>
  <si>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</si>
  <si>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</si>
  <si>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</si>
  <si>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</si>
  <si>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</si>
  <si>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</si>
  <si>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</si>
  <si>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</si>
  <si>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</si>
  <si>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</si>
  <si>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</si>
  <si>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</si>
  <si>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</si>
  <si>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</si>
  <si>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</si>
  <si>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</si>
  <si>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</si>
  <si>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</si>
  <si>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</si>
  <si>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</si>
  <si>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</si>
  <si>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</si>
  <si>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</si>
  <si>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</si>
  <si>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</si>
  <si>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</si>
  <si>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</si>
  <si>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</si>
  <si>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</si>
  <si>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</si>
  <si>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</si>
  <si>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</si>
  <si>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</si>
  <si>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</si>
  <si>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</si>
  <si>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</si>
  <si>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</si>
  <si>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</si>
  <si>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</si>
  <si>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</si>
  <si>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</si>
  <si>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</si>
  <si>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</si>
  <si>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</si>
  <si>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</si>
  <si>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</si>
  <si>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</si>
  <si>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</si>
  <si>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</si>
  <si>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</si>
  <si>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</si>
  <si>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</si>
  <si>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</si>
  <si>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</si>
  <si>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</si>
  <si>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</si>
  <si>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</si>
  <si>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</si>
  <si>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</si>
  <si>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</si>
  <si>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</si>
  <si>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</si>
  <si>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</si>
  <si>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</si>
  <si>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</si>
  <si>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</si>
  <si>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</si>
  <si>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</si>
  <si>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</si>
  <si>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</si>
  <si>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</si>
  <si>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</si>
  <si>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</si>
  <si>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</si>
  <si>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</si>
  <si>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</si>
  <si>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</si>
  <si>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</si>
  <si>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</si>
  <si>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</si>
  <si>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</si>
  <si>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</si>
  <si>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</si>
  <si>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</si>
  <si>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</si>
  <si>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</si>
  <si>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</si>
  <si>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</si>
  <si>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</si>
  <si>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</si>
  <si>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</si>
  <si>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</si>
  <si>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</si>
  <si>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</si>
  <si>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</si>
  <si>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</si>
  <si>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</si>
  <si>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</si>
  <si>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</si>
  <si>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</si>
  <si>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</si>
  <si>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</si>
  <si>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</si>
  <si>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</si>
  <si>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</si>
  <si>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</si>
  <si>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</si>
  <si>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</si>
  <si>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</si>
  <si>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</si>
  <si>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</si>
  <si>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</si>
  <si>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</si>
  <si>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</si>
  <si>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</si>
  <si>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</si>
  <si>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</si>
  <si>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</si>
  <si>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</si>
  <si>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</si>
  <si>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</si>
  <si>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</si>
  <si>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</si>
  <si>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</si>
  <si>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</si>
  <si>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</si>
  <si>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</si>
  <si>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</si>
  <si>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</si>
  <si>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</si>
  <si>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</si>
  <si>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</si>
  <si>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</si>
  <si>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</si>
  <si>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</si>
  <si>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</si>
  <si>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</si>
  <si>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</si>
  <si>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</si>
  <si>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</si>
  <si>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</si>
  <si>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</si>
  <si>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</si>
  <si>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</si>
  <si>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</si>
  <si>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</si>
  <si>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</si>
  <si>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</si>
  <si>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</si>
  <si>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</si>
  <si>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</si>
  <si>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</si>
  <si>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</si>
  <si>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</si>
  <si>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</si>
  <si>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</si>
  <si>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</si>
  <si>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</si>
  <si>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</si>
  <si>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</si>
  <si>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</si>
  <si>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</si>
  <si>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</si>
  <si>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</si>
  <si>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</si>
  <si>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</si>
  <si>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</si>
  <si>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</si>
  <si>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</si>
  <si>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</si>
  <si>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</si>
  <si>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</si>
  <si>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</si>
  <si>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</si>
  <si>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</si>
  <si>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</si>
  <si>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</si>
  <si>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</si>
  <si>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</si>
  <si>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</si>
  <si>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</si>
  <si>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</si>
  <si>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</si>
  <si>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</si>
  <si>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</si>
  <si>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</si>
  <si>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</si>
  <si>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</si>
  <si>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</si>
  <si>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</si>
  <si>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</si>
  <si>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</si>
  <si>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</si>
  <si>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</si>
  <si>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</si>
  <si>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</si>
  <si>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</si>
  <si>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</si>
  <si>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</si>
  <si>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</si>
  <si>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</si>
  <si>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</si>
  <si>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</si>
  <si>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</si>
  <si>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</si>
  <si>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</si>
  <si>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</si>
  <si>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</si>
  <si>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</si>
  <si>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</si>
  <si>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</si>
  <si>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</si>
  <si>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</si>
  <si>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</si>
  <si>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</si>
  <si>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</si>
  <si>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</si>
  <si>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</si>
  <si>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</si>
  <si>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</si>
  <si>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</si>
  <si>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</si>
  <si>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</si>
  <si>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</si>
  <si>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</si>
  <si>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</si>
  <si>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</si>
  <si>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</si>
  <si>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</si>
  <si>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</si>
  <si>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</si>
  <si>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</si>
  <si>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</si>
  <si>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</si>
  <si>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</si>
  <si>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</si>
  <si>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</si>
  <si>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</si>
  <si>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</si>
  <si>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</si>
  <si>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</si>
  <si>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</si>
  <si>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</si>
  <si>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</si>
  <si>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</si>
  <si>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</si>
  <si>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</si>
  <si>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</si>
  <si>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</si>
  <si>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</si>
  <si>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</si>
  <si>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</si>
  <si>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</si>
  <si>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</si>
  <si>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</si>
  <si>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</si>
  <si>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</si>
  <si>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</si>
  <si>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</si>
  <si>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</si>
  <si>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</si>
  <si>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</si>
  <si>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</si>
  <si>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</si>
  <si>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</si>
  <si>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</si>
  <si>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</si>
  <si>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</si>
  <si>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</si>
  <si>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</si>
  <si>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</si>
  <si>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</si>
  <si>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</si>
  <si>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</si>
  <si>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</si>
  <si>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</si>
  <si>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</si>
  <si>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</si>
  <si>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</si>
  <si>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</si>
  <si>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</si>
  <si>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</si>
  <si>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</si>
  <si>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</si>
  <si>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</si>
  <si>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</si>
  <si>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</si>
  <si>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</si>
  <si>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</si>
  <si>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</si>
  <si>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</si>
  <si>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</si>
  <si>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</si>
  <si>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</si>
  <si>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</si>
  <si>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</si>
  <si>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</si>
  <si>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</si>
  <si>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</si>
  <si>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</si>
  <si>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</si>
  <si>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</si>
  <si>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</si>
  <si>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</si>
  <si>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</si>
  <si>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</si>
  <si>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</si>
  <si>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</si>
  <si>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</si>
  <si>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</si>
  <si>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</si>
  <si>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</si>
  <si>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</si>
  <si>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</si>
  <si>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</si>
  <si>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</si>
  <si>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</si>
  <si>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</si>
  <si>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</si>
  <si>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</si>
  <si>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</si>
  <si>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</si>
  <si>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</si>
  <si>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</si>
  <si>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</si>
  <si>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</si>
  <si>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</si>
  <si>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</si>
  <si>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</si>
  <si>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</si>
  <si>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</si>
  <si>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</si>
  <si>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</si>
  <si>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</si>
  <si>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</si>
  <si>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</si>
  <si>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</si>
  <si>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</si>
  <si>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</si>
  <si>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</si>
  <si>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</si>
  <si>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</si>
  <si>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</si>
  <si>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</si>
  <si>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</si>
  <si>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</si>
  <si>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</si>
  <si>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</si>
  <si>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</si>
  <si>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</si>
  <si>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</si>
  <si>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</si>
  <si>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</si>
  <si>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</si>
  <si>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</si>
  <si>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</si>
  <si>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</si>
  <si>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</si>
  <si>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</si>
  <si>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</si>
  <si>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</si>
  <si>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</si>
  <si>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</si>
  <si>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</si>
  <si>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</si>
  <si>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</si>
  <si>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</si>
  <si>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</si>
  <si>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</si>
  <si>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</si>
  <si>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</si>
  <si>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</si>
  <si>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</si>
  <si>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</si>
  <si>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</si>
  <si>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</si>
  <si>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</si>
  <si>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</si>
  <si>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</si>
  <si>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</si>
  <si>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</si>
  <si>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</si>
  <si>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</si>
  <si>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</si>
  <si>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</si>
  <si>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</si>
  <si>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</si>
  <si>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</si>
  <si>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</si>
  <si>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</si>
  <si>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</si>
  <si>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</si>
  <si>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</si>
  <si>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</si>
  <si>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</si>
  <si>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</si>
  <si>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</si>
  <si>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</si>
  <si>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</si>
  <si>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</si>
  <si>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</si>
  <si>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</si>
  <si>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</si>
  <si>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</si>
  <si>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</si>
  <si>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</si>
  <si>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</si>
  <si>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</si>
  <si>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</si>
  <si>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</si>
  <si>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</si>
  <si>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</si>
  <si>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</si>
  <si>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</si>
  <si>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</si>
  <si>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</si>
  <si>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</si>
  <si>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</si>
  <si>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</si>
  <si>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</si>
  <si>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</si>
  <si>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</si>
  <si>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</si>
  <si>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</si>
  <si>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</si>
  <si>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</si>
  <si>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</si>
  <si>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</si>
  <si>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</si>
  <si>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</si>
  <si>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</si>
  <si>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</si>
  <si>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</si>
  <si>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</si>
  <si>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</si>
  <si>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</si>
  <si>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</si>
  <si>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</si>
  <si>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</si>
  <si>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</si>
  <si>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</si>
  <si>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</si>
  <si>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</si>
  <si>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</si>
  <si>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</si>
  <si>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</si>
  <si>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</si>
  <si>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</si>
  <si>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</si>
  <si>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</si>
  <si>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</si>
  <si>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</si>
  <si>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</si>
  <si>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</si>
  <si>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</si>
  <si>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</si>
  <si>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</si>
  <si>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</si>
  <si>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</si>
  <si>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</si>
  <si>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</si>
  <si>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</si>
  <si>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</si>
  <si>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</si>
  <si>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</si>
  <si>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</si>
  <si>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</si>
  <si>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</si>
  <si>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</si>
  <si>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</si>
  <si>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</si>
  <si>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</si>
  <si>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</si>
  <si>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</si>
  <si>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</si>
  <si>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</si>
  <si>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</si>
  <si>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</si>
  <si>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</si>
  <si>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</si>
  <si>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</si>
  <si>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</si>
  <si>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</si>
  <si>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</si>
  <si>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</si>
  <si>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</si>
  <si>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</si>
  <si>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</si>
  <si>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</si>
  <si>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</si>
  <si>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</si>
  <si>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</si>
  <si>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</si>
  <si>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</si>
  <si>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</si>
  <si>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</si>
  <si>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</si>
  <si>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</si>
  <si>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</si>
  <si>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</si>
  <si>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</si>
  <si>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</si>
  <si>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</si>
  <si>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</si>
  <si>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</si>
  <si>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</si>
  <si>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</si>
  <si>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</si>
  <si>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</si>
  <si>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</si>
  <si>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</si>
  <si>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</si>
  <si>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</si>
  <si>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</si>
  <si>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</si>
  <si>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</si>
  <si>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</si>
  <si>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</si>
  <si>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</si>
  <si>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</si>
  <si>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</si>
  <si>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</si>
  <si>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</si>
  <si>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</si>
  <si>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</si>
  <si>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</si>
  <si>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</si>
  <si>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</si>
  <si>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</si>
  <si>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</si>
  <si>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</si>
  <si>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</si>
  <si>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</si>
  <si>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</si>
  <si>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</si>
  <si>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</si>
  <si>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</si>
  <si>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</si>
  <si>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</si>
  <si>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</si>
  <si>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</si>
  <si>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</si>
  <si>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</si>
  <si>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</si>
  <si>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</si>
  <si>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</si>
  <si>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</si>
  <si>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</si>
  <si>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</si>
  <si>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</si>
  <si>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</si>
  <si>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</si>
  <si>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</si>
  <si>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</si>
  <si>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</si>
  <si>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</si>
  <si>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</si>
  <si>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</si>
  <si>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</si>
  <si>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</si>
  <si>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</si>
  <si>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</si>
  <si>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</si>
  <si>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</si>
  <si>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</si>
  <si>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</si>
  <si>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</si>
  <si>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</si>
  <si>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</si>
  <si>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</si>
  <si>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</si>
  <si>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</si>
  <si>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</si>
  <si>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</si>
  <si>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</si>
  <si>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</si>
  <si>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</si>
  <si>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</si>
  <si>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</si>
  <si>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</si>
  <si>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</si>
  <si>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</si>
  <si>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</si>
  <si>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</si>
  <si>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</si>
  <si>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</si>
  <si>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</si>
  <si>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</si>
  <si>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</si>
  <si>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</si>
  <si>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</si>
  <si>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</si>
  <si>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</si>
  <si>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</si>
  <si>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</si>
  <si>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</si>
  <si>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</si>
  <si>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</si>
  <si>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</si>
  <si>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</si>
  <si>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</si>
  <si>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</si>
  <si>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</si>
  <si>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</si>
  <si>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</si>
  <si>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</si>
  <si>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</si>
  <si>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</si>
  <si>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</si>
  <si>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</si>
  <si>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</si>
  <si>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</si>
  <si>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</si>
  <si>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</si>
  <si>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</si>
  <si>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</si>
  <si>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</si>
  <si>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</si>
  <si>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</si>
  <si>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</si>
  <si>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</si>
  <si>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</si>
  <si>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</si>
  <si>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</si>
  <si>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</si>
  <si>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</si>
  <si>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</si>
  <si>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</si>
  <si>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</si>
  <si>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</si>
  <si>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</si>
  <si>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</si>
  <si>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</si>
  <si>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</si>
  <si>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</si>
  <si>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</si>
  <si>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</si>
  <si>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</si>
  <si>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</si>
  <si>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</si>
  <si>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</si>
  <si>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</si>
  <si>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</si>
  <si>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</si>
  <si>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</si>
  <si>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</si>
  <si>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</si>
  <si>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</si>
  <si>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</si>
  <si>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</si>
  <si>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</si>
  <si>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</si>
  <si>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</si>
  <si>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</si>
  <si>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</si>
  <si>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</si>
  <si>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</si>
  <si>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</si>
  <si>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</si>
  <si>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</si>
  <si>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</si>
  <si>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</si>
  <si>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</si>
  <si>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</si>
  <si>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</si>
  <si>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</si>
  <si>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</si>
  <si>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</si>
  <si>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</si>
  <si>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</si>
  <si>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</si>
  <si>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</si>
  <si>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</si>
  <si>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</si>
  <si>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</si>
  <si>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</si>
  <si>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</si>
  <si>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</si>
  <si>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</si>
  <si>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</si>
  <si>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</si>
  <si>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</si>
  <si>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</si>
  <si>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</si>
  <si>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</si>
  <si>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</si>
  <si>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</si>
  <si>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</si>
  <si>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</si>
  <si>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</si>
  <si>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</si>
  <si>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</si>
  <si>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</si>
  <si>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</si>
  <si>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</si>
  <si>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</si>
  <si>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</si>
  <si>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</si>
  <si>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</si>
  <si>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</si>
  <si>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</si>
  <si>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</si>
  <si>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</si>
  <si>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</si>
  <si>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</si>
  <si>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</si>
  <si>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</si>
  <si>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</si>
  <si>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</si>
  <si>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</si>
  <si>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</si>
  <si>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</si>
  <si>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</si>
  <si>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</si>
  <si>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</si>
  <si>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</si>
  <si>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</si>
  <si>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</si>
  <si>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</si>
  <si>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</si>
  <si>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</si>
  <si>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</si>
  <si>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</si>
  <si>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</si>
  <si>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</si>
  <si>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</si>
  <si>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</si>
  <si>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</si>
  <si>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</si>
  <si>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</si>
  <si>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</si>
  <si>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</si>
  <si>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</si>
  <si>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</si>
  <si>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</si>
  <si>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</si>
  <si>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</si>
  <si>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</si>
  <si>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</si>
  <si>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</si>
  <si>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</si>
  <si>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</si>
  <si>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</si>
  <si>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</si>
  <si>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</si>
  <si>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</si>
  <si>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</si>
  <si>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</si>
  <si>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</si>
  <si>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</si>
  <si>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</si>
  <si>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</si>
  <si>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</si>
  <si>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</si>
  <si>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</si>
  <si>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</si>
  <si>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</si>
  <si>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</si>
  <si>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</si>
  <si>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</si>
  <si>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</si>
  <si>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</si>
  <si>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</si>
  <si>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</si>
  <si>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</si>
  <si>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</si>
  <si>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</si>
  <si>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</si>
  <si>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</si>
  <si>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</si>
  <si>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</si>
  <si>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</si>
  <si>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</si>
  <si>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</si>
  <si>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</si>
  <si>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</si>
  <si>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</si>
  <si>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</si>
  <si>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</si>
  <si>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</si>
  <si>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</si>
  <si>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</si>
  <si>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</si>
  <si>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</si>
  <si>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</si>
  <si>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</si>
  <si>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</si>
  <si>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</si>
  <si>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</si>
  <si>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</si>
  <si>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</si>
  <si>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</si>
  <si>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</si>
  <si>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</si>
  <si>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</si>
  <si>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</si>
  <si>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</si>
  <si>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</si>
  <si>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</si>
  <si>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</si>
  <si>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</si>
  <si>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</si>
  <si>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</si>
  <si>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</si>
  <si>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</si>
  <si>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</si>
  <si>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</si>
  <si>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</si>
  <si>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</si>
  <si>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</si>
  <si>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</si>
  <si>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</si>
  <si>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</si>
  <si>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</si>
  <si>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</si>
  <si>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</si>
  <si>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</si>
  <si>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</si>
  <si>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</si>
  <si>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</si>
  <si>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</si>
  <si>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</si>
  <si>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</si>
  <si>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</si>
  <si>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</si>
  <si>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</si>
  <si>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</si>
  <si>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</si>
  <si>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</si>
  <si>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</si>
  <si>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</si>
  <si>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</si>
  <si>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</si>
  <si>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</si>
  <si>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</si>
  <si>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</si>
  <si>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</si>
  <si>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</si>
  <si>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</si>
  <si>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</si>
  <si>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</si>
  <si>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</si>
  <si>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</si>
  <si>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</si>
  <si>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</si>
  <si>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</si>
  <si>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</si>
  <si>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</si>
  <si>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</si>
  <si>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</si>
  <si>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</si>
  <si>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</si>
  <si>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</si>
  <si>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</si>
  <si>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</si>
  <si>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</si>
  <si>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</si>
  <si>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</si>
  <si>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</si>
  <si>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</si>
  <si>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</si>
  <si>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</si>
  <si>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</si>
  <si>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</si>
  <si>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</si>
  <si>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</si>
  <si>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</si>
  <si>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</si>
  <si>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</si>
  <si>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</si>
  <si>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</si>
  <si>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</si>
  <si>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</si>
  <si>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</si>
  <si>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</si>
  <si>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</si>
  <si>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</si>
  <si>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</si>
  <si>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</si>
  <si>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</si>
  <si>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</si>
  <si>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</si>
  <si>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</si>
  <si>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</si>
  <si>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</si>
  <si>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</si>
  <si>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</si>
  <si>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</si>
  <si>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</si>
  <si>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</si>
  <si>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</si>
  <si>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</si>
  <si>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</si>
  <si>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</si>
  <si>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</si>
  <si>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</si>
  <si>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</si>
  <si>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</si>
  <si>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</si>
  <si>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</si>
  <si>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</si>
  <si>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</si>
  <si>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</si>
  <si>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</si>
  <si>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</si>
  <si>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</si>
  <si>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</si>
  <si>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</si>
  <si>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</si>
  <si>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</si>
  <si>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</si>
  <si>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</si>
  <si>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</si>
  <si>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</si>
  <si>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</si>
  <si>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</si>
  <si>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</si>
  <si>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</si>
  <si>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</si>
  <si>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</si>
  <si>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</si>
  <si>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</si>
  <si>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</si>
  <si>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</si>
  <si>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</si>
  <si>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</si>
  <si>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</si>
  <si>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</si>
  <si>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</si>
  <si>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</si>
  <si>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</si>
  <si>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</si>
  <si>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</si>
  <si>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</si>
  <si>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</si>
  <si>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</si>
  <si>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</si>
  <si>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</si>
  <si>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</si>
  <si>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</si>
  <si>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</si>
  <si>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</si>
  <si>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</si>
  <si>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</si>
  <si>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</si>
  <si>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</si>
  <si>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</si>
  <si>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</si>
  <si>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</si>
  <si>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</si>
  <si>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</si>
  <si>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</si>
  <si>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</si>
  <si>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</si>
  <si>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</si>
  <si>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</si>
  <si>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</si>
  <si>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</si>
  <si>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</si>
  <si>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</si>
  <si>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</si>
  <si>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</si>
  <si>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</si>
  <si>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</si>
  <si>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</si>
  <si>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</si>
  <si>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</si>
  <si>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</si>
  <si>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</si>
  <si>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</si>
  <si>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</si>
  <si>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</si>
  <si>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</si>
  <si>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</si>
  <si>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</si>
  <si>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</si>
  <si>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</si>
  <si>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</si>
  <si>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</si>
  <si>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</si>
  <si>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</si>
  <si>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</si>
  <si>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</si>
  <si>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</si>
  <si>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</si>
  <si>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</si>
  <si>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</si>
  <si>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</si>
  <si>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</si>
  <si>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</si>
  <si>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</si>
  <si>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</si>
  <si>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</si>
  <si>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</si>
  <si>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</si>
  <si>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</si>
  <si>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</si>
  <si>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</si>
  <si>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</si>
  <si>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</si>
  <si>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</si>
  <si>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</si>
  <si>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</si>
  <si>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</si>
  <si>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</si>
  <si>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</si>
  <si>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</si>
  <si>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</si>
  <si>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</si>
  <si>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</si>
  <si>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</si>
  <si>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</si>
  <si>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</si>
  <si>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</si>
  <si>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</si>
  <si>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</si>
  <si>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</si>
  <si>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</si>
  <si>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</si>
  <si>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</si>
  <si>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</si>
  <si>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</si>
  <si>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</si>
  <si>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</si>
  <si>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</si>
  <si>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</si>
  <si>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</si>
  <si>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</si>
  <si>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</si>
  <si>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</si>
  <si>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</si>
  <si>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</si>
  <si>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</si>
  <si>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</si>
  <si>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</si>
  <si>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</si>
  <si>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</si>
  <si>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</si>
  <si>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</si>
  <si>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</si>
  <si>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</si>
  <si>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</si>
  <si>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</si>
  <si>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</si>
  <si>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</si>
  <si>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</si>
  <si>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</si>
  <si>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</si>
  <si>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</si>
  <si>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</si>
  <si>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</si>
  <si>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</si>
  <si>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</si>
  <si>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</si>
  <si>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</si>
  <si>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</si>
  <si>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</si>
  <si>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</si>
  <si>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</si>
  <si>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</si>
  <si>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</si>
  <si>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</si>
  <si>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</si>
  <si>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</si>
  <si>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</si>
  <si>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</si>
  <si>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</si>
  <si>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</si>
  <si>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</si>
  <si>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</si>
  <si>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</si>
  <si>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</si>
  <si>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</si>
  <si>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</si>
  <si>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</si>
  <si>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</si>
  <si>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</si>
  <si>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</si>
  <si>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</si>
  <si>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</si>
  <si>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</si>
  <si>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</si>
  <si>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</si>
  <si>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</si>
  <si>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</si>
  <si>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</si>
  <si>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</si>
  <si>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</si>
  <si>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</si>
  <si>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</si>
  <si>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</si>
  <si>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</si>
  <si>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</si>
  <si>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</si>
  <si>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</si>
  <si>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</si>
  <si>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</si>
  <si>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</si>
  <si>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</si>
  <si>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</si>
  <si>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</si>
  <si>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</si>
  <si>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</si>
  <si>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</si>
  <si>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</si>
  <si>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</si>
  <si>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</si>
  <si>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</si>
  <si>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</si>
  <si>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</si>
  <si>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</si>
  <si>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</si>
  <si>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</si>
  <si>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</si>
  <si>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</si>
  <si>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</si>
  <si>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</si>
  <si>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</si>
  <si>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</si>
  <si>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</si>
  <si>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</si>
  <si>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</si>
  <si>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</si>
  <si>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</si>
  <si>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</si>
  <si>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</si>
  <si>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</si>
  <si>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</si>
  <si>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</si>
  <si>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</si>
  <si>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</si>
  <si>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</si>
  <si>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</si>
  <si>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</si>
  <si>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</si>
  <si>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</si>
  <si>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</si>
  <si>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</si>
  <si>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</si>
  <si>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</si>
  <si>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</si>
  <si>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</si>
  <si>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</si>
  <si>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</si>
  <si>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</si>
  <si>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</si>
  <si>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</si>
  <si>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</si>
  <si>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</si>
  <si>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</si>
  <si>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</si>
  <si>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</si>
  <si>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</si>
  <si>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</si>
  <si>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</si>
  <si>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</si>
  <si>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</si>
  <si>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</si>
  <si>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</si>
  <si>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</si>
  <si>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</si>
  <si>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</si>
  <si>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</si>
  <si>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</si>
  <si>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</si>
  <si>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</si>
  <si>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</si>
  <si>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</si>
  <si>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</si>
  <si>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</si>
  <si>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</si>
  <si>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</si>
  <si>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</si>
  <si>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</si>
  <si>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</si>
  <si>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</si>
  <si>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</si>
  <si>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</si>
  <si>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</si>
  <si>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</si>
  <si>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</si>
  <si>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</si>
  <si>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</si>
  <si>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</si>
  <si>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</si>
  <si>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</si>
  <si>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</si>
  <si>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</si>
  <si>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</si>
  <si>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</si>
  <si>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</si>
  <si>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</si>
  <si>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</si>
  <si>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</si>
  <si>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</si>
  <si>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</si>
  <si>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</si>
  <si>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</si>
  <si>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</si>
  <si>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</si>
  <si>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</si>
  <si>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</si>
  <si>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</si>
  <si>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</si>
  <si>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</si>
  <si>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</si>
  <si>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</si>
  <si>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</si>
  <si>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</si>
  <si>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</si>
  <si>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</si>
  <si>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</si>
  <si>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</si>
  <si>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</si>
  <si>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</si>
  <si>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</si>
  <si>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</si>
  <si>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</si>
  <si>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</si>
  <si>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</si>
  <si>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</si>
  <si>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</si>
  <si>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</si>
  <si>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</si>
  <si>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</si>
  <si>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</si>
  <si>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</si>
  <si>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</si>
  <si>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</si>
  <si>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</si>
  <si>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</si>
  <si>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</si>
  <si>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</si>
  <si>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</si>
  <si>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</si>
  <si>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</si>
  <si>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</si>
  <si>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</si>
  <si>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</si>
  <si>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</si>
  <si>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</si>
  <si>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</si>
  <si>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</si>
  <si>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</si>
  <si>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</si>
  <si>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</si>
  <si>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</si>
  <si>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</si>
  <si>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</si>
  <si>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</si>
  <si>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</si>
  <si>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</si>
  <si>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</si>
  <si>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</si>
  <si>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</si>
  <si>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</si>
  <si>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</si>
  <si>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</si>
  <si>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</si>
  <si>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</si>
  <si>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</si>
  <si>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</si>
  <si>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</si>
  <si>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</si>
  <si>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</si>
  <si>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</si>
  <si>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</si>
  <si>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</si>
  <si>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</si>
  <si>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</si>
  <si>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</si>
  <si>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</si>
  <si>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</si>
  <si>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</si>
  <si>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</si>
  <si>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</si>
  <si>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</si>
  <si>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</si>
  <si>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</si>
  <si>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</si>
  <si>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</si>
  <si>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</si>
  <si>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</si>
  <si>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</si>
  <si>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</si>
  <si>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</si>
  <si>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</si>
  <si>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</si>
  <si>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</si>
  <si>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</si>
  <si>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</si>
  <si>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</si>
  <si>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</si>
  <si>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</si>
  <si>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</si>
  <si>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</si>
  <si>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</si>
  <si>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</si>
  <si>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</si>
  <si>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</si>
  <si>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</si>
  <si>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</si>
  <si>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</si>
  <si>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</si>
  <si>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</si>
  <si>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</si>
  <si>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</si>
  <si>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</si>
  <si>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</si>
  <si>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</si>
  <si>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</si>
  <si>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</si>
  <si>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</si>
  <si>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</si>
  <si>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</si>
  <si>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</si>
  <si>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</si>
  <si>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</si>
  <si>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</si>
  <si>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</si>
  <si>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</si>
  <si>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</si>
  <si>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</si>
  <si>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</si>
  <si>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</si>
  <si>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</si>
  <si>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</si>
  <si>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</si>
  <si>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</si>
  <si>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</si>
  <si>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</si>
  <si>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</si>
  <si>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</si>
  <si>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</si>
  <si>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</si>
  <si>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</si>
  <si>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</si>
  <si>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</si>
  <si>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</si>
  <si>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</si>
  <si>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</si>
  <si>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</si>
  <si>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</si>
  <si>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</si>
  <si>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</si>
  <si>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</si>
  <si>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</si>
  <si>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</si>
  <si>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</si>
  <si>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</si>
  <si>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</si>
  <si>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</si>
  <si>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</si>
  <si>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</si>
  <si>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</si>
  <si>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</si>
  <si>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</si>
  <si>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</si>
  <si>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</si>
  <si>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</si>
  <si>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</si>
  <si>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</si>
  <si>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</si>
  <si>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</si>
  <si>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</si>
  <si>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</si>
  <si>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</si>
  <si>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</si>
  <si>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</si>
  <si>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</si>
  <si>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</si>
  <si>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</si>
  <si>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</si>
  <si>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</si>
  <si>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</si>
  <si>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</si>
  <si>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</si>
  <si>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</si>
  <si>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</si>
  <si>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</si>
  <si>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</si>
  <si>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</si>
  <si>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</si>
  <si>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</si>
  <si>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</si>
  <si>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</si>
  <si>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</si>
  <si>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</si>
  <si>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</si>
  <si>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</si>
  <si>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</si>
  <si>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</si>
  <si>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</si>
  <si>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</si>
  <si>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</si>
  <si>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</si>
  <si>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</si>
  <si>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</si>
  <si>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</si>
  <si>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</si>
  <si>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</si>
  <si>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</si>
  <si>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</si>
  <si>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</si>
  <si>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</si>
  <si>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</si>
  <si>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</si>
  <si>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</si>
  <si>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</si>
  <si>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</si>
  <si>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</si>
  <si>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</si>
  <si>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</si>
  <si>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</si>
  <si>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</si>
  <si>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</si>
  <si>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</si>
  <si>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</si>
  <si>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</si>
  <si>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</si>
  <si>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</si>
  <si>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</si>
  <si>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</si>
  <si>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</si>
  <si>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</si>
  <si>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</si>
  <si>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</si>
  <si>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</si>
  <si>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</si>
  <si>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</si>
  <si>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</si>
  <si>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</si>
  <si>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</si>
  <si>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</si>
  <si>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</si>
  <si>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</si>
  <si>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</si>
  <si>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</si>
  <si>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</si>
  <si>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</si>
  <si>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</si>
  <si>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</si>
  <si>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</si>
  <si>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</si>
  <si>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</si>
  <si>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</si>
  <si>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</si>
  <si>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</si>
  <si>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</si>
  <si>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</si>
  <si>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</si>
  <si>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</si>
  <si>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</si>
  <si>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</si>
  <si>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</si>
  <si>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</si>
  <si>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</si>
  <si>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</si>
  <si>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</si>
  <si>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</si>
  <si>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</si>
  <si>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</si>
  <si>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</si>
  <si>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</si>
  <si>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</si>
  <si>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</si>
  <si>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</si>
  <si>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</si>
  <si>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</si>
  <si>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</si>
  <si>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</si>
  <si>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</si>
  <si>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</si>
  <si>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</si>
  <si>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</si>
  <si>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</si>
  <si>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</si>
  <si>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</si>
  <si>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</si>
  <si>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</si>
  <si>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</si>
  <si>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</si>
  <si>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</si>
  <si>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</si>
  <si>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</si>
  <si>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</si>
  <si>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</si>
  <si>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</si>
  <si>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</si>
  <si>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</si>
  <si>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</si>
  <si>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</si>
  <si>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</si>
  <si>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</si>
  <si>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</si>
  <si>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</si>
  <si>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</si>
  <si>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</si>
  <si>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</si>
  <si>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</si>
  <si>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</si>
  <si>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</si>
  <si>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</si>
  <si>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</si>
  <si>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</si>
  <si>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</si>
  <si>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</si>
  <si>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</si>
  <si>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</si>
  <si>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</si>
  <si>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</si>
  <si>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</si>
  <si>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</si>
  <si>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</si>
  <si>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</si>
  <si>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</si>
  <si>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</si>
  <si>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</si>
  <si>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</si>
  <si>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</si>
  <si>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</si>
  <si>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</si>
  <si>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</si>
  <si>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</si>
  <si>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</si>
  <si>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</si>
  <si>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</si>
  <si>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</si>
  <si>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</si>
  <si>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</si>
  <si>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</si>
  <si>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</si>
  <si>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</si>
  <si>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</si>
  <si>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</si>
  <si>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</si>
  <si>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</si>
  <si>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</si>
  <si>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</si>
  <si>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</si>
  <si>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</si>
  <si>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</si>
  <si>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</si>
  <si>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</si>
  <si>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</si>
  <si>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</si>
  <si>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</si>
  <si>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</si>
  <si>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</si>
  <si>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</si>
  <si>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</si>
  <si>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</si>
  <si>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</si>
  <si>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</si>
  <si>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</si>
  <si>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</si>
  <si>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</si>
  <si>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</si>
  <si>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</si>
  <si>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</si>
  <si>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</si>
  <si>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</si>
  <si>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</si>
  <si>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</si>
  <si>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</si>
  <si>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</si>
  <si>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</si>
  <si>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</si>
  <si>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</si>
  <si>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</si>
  <si>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</si>
  <si>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</si>
  <si>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</si>
  <si>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</si>
  <si>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</si>
  <si>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</si>
  <si>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</si>
  <si>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</si>
  <si>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</si>
  <si>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</si>
  <si>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</si>
  <si>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</si>
  <si>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</si>
  <si>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</si>
  <si>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</si>
  <si>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</si>
  <si>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</si>
  <si>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</si>
  <si>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</si>
  <si>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</si>
  <si>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</si>
  <si>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</si>
  <si>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</si>
  <si>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</si>
  <si>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</si>
  <si>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</si>
  <si>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</si>
  <si>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</si>
  <si>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</si>
  <si>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</si>
  <si>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</si>
  <si>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</si>
  <si>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</si>
  <si>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</si>
  <si>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</si>
  <si>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</si>
  <si>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</si>
  <si>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</si>
  <si>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</si>
  <si>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</si>
  <si>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</si>
  <si>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</si>
  <si>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</si>
  <si>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</si>
  <si>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</si>
  <si>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</si>
  <si>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</si>
  <si>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</si>
  <si>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</si>
  <si>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</si>
  <si>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</si>
  <si>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</si>
  <si>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</si>
  <si>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</si>
  <si>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</si>
  <si>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</si>
  <si>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</si>
  <si>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</si>
  <si>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</si>
  <si>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</si>
  <si>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</si>
  <si>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</si>
  <si>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</si>
  <si>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</si>
  <si>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</si>
  <si>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</si>
  <si>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</si>
  <si>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</si>
  <si>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</si>
  <si>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</si>
  <si>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</si>
  <si>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</si>
  <si>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</si>
  <si>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</si>
  <si>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</si>
  <si>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</si>
  <si>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</si>
  <si>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</si>
  <si>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</si>
  <si>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</si>
  <si>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</si>
  <si>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</si>
  <si>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</si>
  <si>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</si>
  <si>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</si>
  <si>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</si>
  <si>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</si>
  <si>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</si>
  <si>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</si>
  <si>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</si>
  <si>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</si>
  <si>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</si>
  <si>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</si>
  <si>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</si>
  <si>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</si>
  <si>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</si>
  <si>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</si>
  <si>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</si>
  <si>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</si>
  <si>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</si>
  <si>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</si>
  <si>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</si>
  <si>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</si>
  <si>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</si>
  <si>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</si>
  <si>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</si>
  <si>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</si>
  <si>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</si>
  <si>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</si>
  <si>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</si>
  <si>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</si>
  <si>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</si>
  <si>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</si>
  <si>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</si>
  <si>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</si>
  <si>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</si>
  <si>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</si>
  <si>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</si>
  <si>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</si>
  <si>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</si>
  <si>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</si>
  <si>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</si>
  <si>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</si>
  <si>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</si>
  <si>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</si>
  <si>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</si>
  <si>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</si>
  <si>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</si>
  <si>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</si>
  <si>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</si>
  <si>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</si>
  <si>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</si>
  <si>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</si>
  <si>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</si>
  <si>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</si>
  <si>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</si>
  <si>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</si>
  <si>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</si>
  <si>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</si>
  <si>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</si>
  <si>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</si>
  <si>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</si>
  <si>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</si>
  <si>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</si>
  <si>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</si>
  <si>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</si>
  <si>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</si>
  <si>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</si>
  <si>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</si>
  <si>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</si>
  <si>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</si>
  <si>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</si>
  <si>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</si>
  <si>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</si>
  <si>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</si>
  <si>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</si>
  <si>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</si>
  <si>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</si>
  <si>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</si>
  <si>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</si>
  <si>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</si>
  <si>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</si>
  <si>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</si>
  <si>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</si>
  <si>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</si>
  <si>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</si>
  <si>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</si>
  <si>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</si>
  <si>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</si>
  <si>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</si>
  <si>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</si>
  <si>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</si>
  <si>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</si>
  <si>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</si>
  <si>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</si>
  <si>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</si>
  <si>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</si>
  <si>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</si>
  <si>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</si>
  <si>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</si>
  <si>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</si>
  <si>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</si>
  <si>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</si>
  <si>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</si>
  <si>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</si>
  <si>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</si>
  <si>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</si>
  <si>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</si>
  <si>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</si>
  <si>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</si>
  <si>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</si>
  <si>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</si>
  <si>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</si>
  <si>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</si>
  <si>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</si>
  <si>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</si>
  <si>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</si>
  <si>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</si>
  <si>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</si>
  <si>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</si>
  <si>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</si>
  <si>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</si>
  <si>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</si>
  <si>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</si>
  <si>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</si>
  <si>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</si>
  <si>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</si>
  <si>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</si>
  <si>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</si>
  <si>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</si>
  <si>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</si>
  <si>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</si>
  <si>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</si>
  <si>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</si>
  <si>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</si>
  <si>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</si>
  <si>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</si>
  <si>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</si>
  <si>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</si>
  <si>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</si>
  <si>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</si>
  <si>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</si>
  <si>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</si>
  <si>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</si>
  <si>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</si>
  <si>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</si>
  <si>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</si>
  <si>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</si>
  <si>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</si>
  <si>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</si>
  <si>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</si>
  <si>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</si>
  <si>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</si>
  <si>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</si>
  <si>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</si>
  <si>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</si>
  <si>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</si>
  <si>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</si>
  <si>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</si>
  <si>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</si>
  <si>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</si>
  <si>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</si>
  <si>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</si>
  <si>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</si>
  <si>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</si>
  <si>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</si>
  <si>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</si>
  <si>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</si>
  <si>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</si>
  <si>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</si>
  <si>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</si>
  <si>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</si>
  <si>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</si>
  <si>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</si>
  <si>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</si>
  <si>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</si>
  <si>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</si>
  <si>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</si>
  <si>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</si>
  <si>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</si>
  <si>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</si>
  <si>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</si>
  <si>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</si>
  <si>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</si>
  <si>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</si>
  <si>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</si>
  <si>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</si>
  <si>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</si>
  <si>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</si>
  <si>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</si>
  <si>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</si>
  <si>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</si>
  <si>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</si>
  <si>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</si>
  <si>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</si>
  <si>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</si>
  <si>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</si>
  <si>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</si>
  <si>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</si>
  <si>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</si>
  <si>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</si>
  <si>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</si>
  <si>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</si>
  <si>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</si>
  <si>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</si>
  <si>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</si>
  <si>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</si>
  <si>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</si>
  <si>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</si>
  <si>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</si>
  <si>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</si>
  <si>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</si>
  <si>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</si>
  <si>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</si>
  <si>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</si>
  <si>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</si>
  <si>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</si>
  <si>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</si>
  <si>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</si>
  <si>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</si>
  <si>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</si>
  <si>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</si>
  <si>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</si>
  <si>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</si>
  <si>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</si>
  <si>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</si>
  <si>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</si>
  <si>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</si>
  <si>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</si>
  <si>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</si>
  <si>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</si>
  <si>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</si>
  <si>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</si>
  <si>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</si>
  <si>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</si>
  <si>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</si>
  <si>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</si>
  <si>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</si>
  <si>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</si>
  <si>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</si>
  <si>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</si>
  <si>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</si>
  <si>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</si>
  <si>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</si>
  <si>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</si>
  <si>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</si>
  <si>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</si>
  <si>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</si>
  <si>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</si>
  <si>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</si>
  <si>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</si>
  <si>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</si>
  <si>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</si>
  <si>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</si>
  <si>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</si>
  <si>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</si>
  <si>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</si>
  <si>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</si>
  <si>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</si>
  <si>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</si>
  <si>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</si>
  <si>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</si>
  <si>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</si>
  <si>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</si>
  <si>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</si>
  <si>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</si>
  <si>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</si>
  <si>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</si>
  <si>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</si>
  <si>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</si>
  <si>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</si>
  <si>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</si>
  <si>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</si>
  <si>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</si>
  <si>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</si>
  <si>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</si>
  <si>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</si>
  <si>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</si>
  <si>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</si>
  <si>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</si>
  <si>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</si>
  <si>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</si>
  <si>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</si>
  <si>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</si>
  <si>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</si>
  <si>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</si>
  <si>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</si>
  <si>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</si>
  <si>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</si>
  <si>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</si>
  <si>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</si>
  <si>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</si>
  <si>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</si>
  <si>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</si>
  <si>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</si>
  <si>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</si>
  <si>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</si>
  <si>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</si>
  <si>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</si>
  <si>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</si>
  <si>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</si>
  <si>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</si>
  <si>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</si>
  <si>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</si>
  <si>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</si>
  <si>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</si>
  <si>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</si>
  <si>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</si>
  <si>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</si>
  <si>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</si>
  <si>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</si>
  <si>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</si>
  <si>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</si>
  <si>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</si>
  <si>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</si>
  <si>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</si>
  <si>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</si>
  <si>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</si>
  <si>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</si>
  <si>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</si>
  <si>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</si>
  <si>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</si>
  <si>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</si>
  <si>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</si>
  <si>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</si>
  <si>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</si>
  <si>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</si>
  <si>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</si>
  <si>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</si>
  <si>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</si>
  <si>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</si>
  <si>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</si>
  <si>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</si>
  <si>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</si>
  <si>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</si>
  <si>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</si>
  <si>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</si>
  <si>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</si>
  <si>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</si>
  <si>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</si>
  <si>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</si>
  <si>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</si>
  <si>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</si>
  <si>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</si>
  <si>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</si>
  <si>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</si>
  <si>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</si>
  <si>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</si>
  <si>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</si>
  <si>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</si>
  <si>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</si>
  <si>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</si>
  <si>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</si>
  <si>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</si>
  <si>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</si>
  <si>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</si>
  <si>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</si>
  <si>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</si>
  <si>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</si>
  <si>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</si>
  <si>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</si>
  <si>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</si>
  <si>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</si>
  <si>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</si>
  <si>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</si>
  <si>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</si>
  <si>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</si>
  <si>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</si>
  <si>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</si>
  <si>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</si>
  <si>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</si>
  <si>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</si>
  <si>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</si>
  <si>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</si>
  <si>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</si>
  <si>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</si>
  <si>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</si>
  <si>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</si>
  <si>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</si>
  <si>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</si>
  <si>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</si>
  <si>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</si>
  <si>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</si>
  <si>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</si>
  <si>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</si>
  <si>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</si>
  <si>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</si>
  <si>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</si>
  <si>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</si>
  <si>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</si>
  <si>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</si>
  <si>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</si>
  <si>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</si>
  <si>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</si>
  <si>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</si>
  <si>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</si>
  <si>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</si>
  <si>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</si>
  <si>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</si>
  <si>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</si>
  <si>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</si>
  <si>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</si>
  <si>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</si>
  <si>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</si>
  <si>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</si>
  <si>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</si>
  <si>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</si>
  <si>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</si>
  <si>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</si>
  <si>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</si>
  <si>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</si>
  <si>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</si>
  <si>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</si>
  <si>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</si>
  <si>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</si>
  <si>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</si>
  <si>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</si>
  <si>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</si>
  <si>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</si>
  <si>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</si>
  <si>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</si>
  <si>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</si>
  <si>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</si>
  <si>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</si>
  <si>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</si>
  <si>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</si>
  <si>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</si>
  <si>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</si>
  <si>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</si>
  <si>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</si>
  <si>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</si>
  <si>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</si>
  <si>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</si>
  <si>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</si>
  <si>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</si>
  <si>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</si>
  <si>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</si>
  <si>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</si>
  <si>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</si>
  <si>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</si>
  <si>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</si>
  <si>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</si>
  <si>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</si>
  <si>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</si>
  <si>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</si>
  <si>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</si>
  <si>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</si>
  <si>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</si>
  <si>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</si>
  <si>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</si>
  <si>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</si>
  <si>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</si>
  <si>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</si>
  <si>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</si>
  <si>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</si>
  <si>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</si>
  <si>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</si>
  <si>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</si>
  <si>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</si>
  <si>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</si>
  <si>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</si>
  <si>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</si>
  <si>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</si>
  <si>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</si>
  <si>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</si>
  <si>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</si>
  <si>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</si>
  <si>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</si>
  <si>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</si>
  <si>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</si>
  <si>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</si>
  <si>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</si>
  <si>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</si>
  <si>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</si>
  <si>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</si>
  <si>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</si>
  <si>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</si>
  <si>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</si>
  <si>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</si>
  <si>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</si>
  <si>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</si>
  <si>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</si>
  <si>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</si>
  <si>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</si>
  <si>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</si>
  <si>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</si>
  <si>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</si>
  <si>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</si>
  <si>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</si>
  <si>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</si>
  <si>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</si>
  <si>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</si>
  <si>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</si>
  <si>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</si>
  <si>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</si>
  <si>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</si>
  <si>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</si>
  <si>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</si>
  <si>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</si>
  <si>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</si>
  <si>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</si>
  <si>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</si>
  <si>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</si>
  <si>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</si>
  <si>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</si>
  <si>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</si>
  <si>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</si>
  <si>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</si>
  <si>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</si>
  <si>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</si>
  <si>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</si>
  <si>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</si>
  <si>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</si>
  <si>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</si>
  <si>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</si>
  <si>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</si>
  <si>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</si>
  <si>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</si>
  <si>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</si>
  <si>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</si>
  <si>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</si>
  <si>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</si>
  <si>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</si>
  <si>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</si>
  <si>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</si>
  <si>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</si>
  <si>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</si>
  <si>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</si>
  <si>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</si>
  <si>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</si>
  <si>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</si>
  <si>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</si>
  <si>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</si>
  <si>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</si>
  <si>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</si>
  <si>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</si>
  <si>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</si>
  <si>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</si>
  <si>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</si>
  <si>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</si>
  <si>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</si>
  <si>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</si>
  <si>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</si>
  <si>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</si>
  <si>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</si>
  <si>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</si>
  <si>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</si>
  <si>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</si>
  <si>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</si>
  <si>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</si>
  <si>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</si>
  <si>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</si>
  <si>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</si>
  <si>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</si>
  <si>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</si>
  <si>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</si>
  <si>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</si>
  <si>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</si>
  <si>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</si>
  <si>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</si>
  <si>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</si>
  <si>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</si>
  <si>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</si>
  <si>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</si>
  <si>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</si>
  <si>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</si>
  <si>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</si>
  <si>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</si>
  <si>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</si>
  <si>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</si>
  <si>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</si>
  <si>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</si>
  <si>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</si>
  <si>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</si>
  <si>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</si>
  <si>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</si>
  <si>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</si>
  <si>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</si>
  <si>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</si>
  <si>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</si>
  <si>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</si>
  <si>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</si>
  <si>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</si>
  <si>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</si>
  <si>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</si>
  <si>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</si>
  <si>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</si>
  <si>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</si>
  <si>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</si>
  <si>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</si>
  <si>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</si>
  <si>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</si>
  <si>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</si>
  <si>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</si>
  <si>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</si>
  <si>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</si>
  <si>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</si>
  <si>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</si>
  <si>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</si>
  <si>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</si>
  <si>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</si>
  <si>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</si>
  <si>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</si>
  <si>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</si>
  <si>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</si>
  <si>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</si>
  <si>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</si>
  <si>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</si>
  <si>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</si>
  <si>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</si>
  <si>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</si>
  <si>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</si>
  <si>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</si>
  <si>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</si>
  <si>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</si>
  <si>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</si>
  <si>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</si>
  <si>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</si>
  <si>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</si>
  <si>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</si>
  <si>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</si>
  <si>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</si>
  <si>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</si>
  <si>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</si>
  <si>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</si>
  <si>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</si>
  <si>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</si>
  <si>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</si>
  <si>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</si>
  <si>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</si>
  <si>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</si>
  <si>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</si>
  <si>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</si>
  <si>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</si>
  <si>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</si>
  <si>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</si>
  <si>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</si>
  <si>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</si>
  <si>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</si>
  <si>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</si>
  <si>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</si>
  <si>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</si>
  <si>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</si>
  <si>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</si>
  <si>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</si>
  <si>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</si>
  <si>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</si>
  <si>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</si>
  <si>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</si>
  <si>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</si>
  <si>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</si>
  <si>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</si>
  <si>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</si>
  <si>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</si>
  <si>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</si>
  <si>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</si>
  <si>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</si>
  <si>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</si>
  <si>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</si>
  <si>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</si>
  <si>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</si>
  <si>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</si>
  <si>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</si>
  <si>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</si>
  <si>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</si>
  <si>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</si>
  <si>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</si>
  <si>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</si>
  <si>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</si>
  <si>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</si>
  <si>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</si>
  <si>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</si>
  <si>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</si>
  <si>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</si>
  <si>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</si>
  <si>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</si>
  <si>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</si>
  <si>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</si>
  <si>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</si>
  <si>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</si>
  <si>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</si>
  <si>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</si>
  <si>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</si>
  <si>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</si>
  <si>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</si>
  <si>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</si>
  <si>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</si>
  <si>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</si>
  <si>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</si>
  <si>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</si>
  <si>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</si>
  <si>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</si>
  <si>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</si>
  <si>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</si>
  <si>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</si>
  <si>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</si>
  <si>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</si>
  <si>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</si>
  <si>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</si>
  <si>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</si>
  <si>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</si>
  <si>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</si>
  <si>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</si>
  <si>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</si>
  <si>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</si>
  <si>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</si>
  <si>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</si>
  <si>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</si>
  <si>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</si>
  <si>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</si>
  <si>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</si>
  <si>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</si>
  <si>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</si>
  <si>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</si>
  <si>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</si>
  <si>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</si>
  <si>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</si>
  <si>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</si>
  <si>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</si>
  <si>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</si>
  <si>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</si>
  <si>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</si>
  <si>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</si>
  <si>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</si>
  <si>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</si>
  <si>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</si>
  <si>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</si>
  <si>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</si>
  <si>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</si>
  <si>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</si>
  <si>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</si>
  <si>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</si>
  <si>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</si>
  <si>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</si>
  <si>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</si>
  <si>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</si>
  <si>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</si>
  <si>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</si>
  <si>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</si>
  <si>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</si>
  <si>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</si>
  <si>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</si>
  <si>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</si>
  <si>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</si>
  <si>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</si>
  <si>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</si>
  <si>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</si>
  <si>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</si>
  <si>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</si>
  <si>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</si>
  <si>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</si>
  <si>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</si>
  <si>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</si>
  <si>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</si>
  <si>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</si>
  <si>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</si>
  <si>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</si>
  <si>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</si>
  <si>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</si>
  <si>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</si>
  <si>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</si>
  <si>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</si>
  <si>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</si>
  <si>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</si>
  <si>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</si>
  <si>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</si>
  <si>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</si>
  <si>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</si>
  <si>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</si>
  <si>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</si>
  <si>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</si>
  <si>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</si>
  <si>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</si>
  <si>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</si>
  <si>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</si>
  <si>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</si>
  <si>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</si>
  <si>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</si>
  <si>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</si>
  <si>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</si>
  <si>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</si>
  <si>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</si>
  <si>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</si>
  <si>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</si>
  <si>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</si>
  <si>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</si>
  <si>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</si>
  <si>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</si>
  <si>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</si>
  <si>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</si>
  <si>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</si>
  <si>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</si>
  <si>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</si>
  <si>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</si>
  <si>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</si>
  <si>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</si>
  <si>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</si>
  <si>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</si>
  <si>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</si>
  <si>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</si>
  <si>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</si>
  <si>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</si>
  <si>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</si>
  <si>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</si>
  <si>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</si>
  <si>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</si>
  <si>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</si>
  <si>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</si>
  <si>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</si>
  <si>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</si>
  <si>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</si>
  <si>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</si>
  <si>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</si>
  <si>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</si>
  <si>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</si>
  <si>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</si>
  <si>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</si>
  <si>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</si>
  <si>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</si>
  <si>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</si>
  <si>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</si>
  <si>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</si>
  <si>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</si>
  <si>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</si>
  <si>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</si>
  <si>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</si>
  <si>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</si>
  <si>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</si>
  <si>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</si>
  <si>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</si>
  <si>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</si>
  <si>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</si>
  <si>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</si>
  <si>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</si>
  <si>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</si>
  <si>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</si>
  <si>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</si>
  <si>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</si>
  <si>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</si>
  <si>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</si>
  <si>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</si>
  <si>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</si>
  <si>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</si>
  <si>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</si>
  <si>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</si>
  <si>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</si>
  <si>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</si>
  <si>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</si>
  <si>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</si>
  <si>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</si>
  <si>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</si>
  <si>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</si>
  <si>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</si>
  <si>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</si>
  <si>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</si>
  <si>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</si>
  <si>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</si>
  <si>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</si>
  <si>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</si>
  <si>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</si>
  <si>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</si>
  <si>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</si>
  <si>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</si>
  <si>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</si>
  <si>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</si>
  <si>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</si>
  <si>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</si>
  <si>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</si>
  <si>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</si>
  <si>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</si>
  <si>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</si>
  <si>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</si>
  <si>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</si>
  <si>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</si>
  <si>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</si>
  <si>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</si>
  <si>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</si>
  <si>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</si>
  <si>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</si>
  <si>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</si>
  <si>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</si>
  <si>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</si>
  <si>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</si>
  <si>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</si>
  <si>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</si>
  <si>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</si>
  <si>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</si>
  <si>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</si>
  <si>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</si>
  <si>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</si>
  <si>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</si>
  <si>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</si>
  <si>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</si>
  <si>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</si>
  <si>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</si>
  <si>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</si>
  <si>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</si>
  <si>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</si>
  <si>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</si>
  <si>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</si>
  <si>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</si>
  <si>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</si>
  <si>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</si>
  <si>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</si>
  <si>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</si>
  <si>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</si>
  <si>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</si>
  <si>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</si>
  <si>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</si>
  <si>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</si>
  <si>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</si>
  <si>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</si>
  <si>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</si>
  <si>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</si>
  <si>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</si>
  <si>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</si>
  <si>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</si>
  <si>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</si>
  <si>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</si>
  <si>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</si>
  <si>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</si>
  <si>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</si>
  <si>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</si>
  <si>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</si>
  <si>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</si>
  <si>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</si>
  <si>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</si>
  <si>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</si>
  <si>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</si>
  <si>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</si>
  <si>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</si>
  <si>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</si>
  <si>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</si>
  <si>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</si>
  <si>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</si>
  <si>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</si>
  <si>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</si>
  <si>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</si>
  <si>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</si>
  <si>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</si>
  <si>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</si>
  <si>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</si>
  <si>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</si>
  <si>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</si>
  <si>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</si>
  <si>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</si>
  <si>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</si>
  <si>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</si>
  <si>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</si>
  <si>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</si>
  <si>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</si>
  <si>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</si>
  <si>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</si>
  <si>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</si>
  <si>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</si>
  <si>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</si>
  <si>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</si>
  <si>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</si>
  <si>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</si>
  <si>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</si>
  <si>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</si>
  <si>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</si>
  <si>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</si>
  <si>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</si>
  <si>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</si>
  <si>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</si>
  <si>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</si>
  <si>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</si>
  <si>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</si>
  <si>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</si>
  <si>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</si>
  <si>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</si>
  <si>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</si>
  <si>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</si>
  <si>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</si>
  <si>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</si>
  <si>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</si>
  <si>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</si>
  <si>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</si>
  <si>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</si>
  <si>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</si>
  <si>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</si>
  <si>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</si>
  <si>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</si>
  <si>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</si>
  <si>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</si>
  <si>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</si>
  <si>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</si>
  <si>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</si>
  <si>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</si>
  <si>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</si>
  <si>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</si>
  <si>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</si>
  <si>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</si>
  <si>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</si>
  <si>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</si>
  <si>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</si>
  <si>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</si>
  <si>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</si>
  <si>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</si>
  <si>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</si>
  <si>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</si>
  <si>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</si>
  <si>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</si>
  <si>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</si>
  <si>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</si>
  <si>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</si>
  <si>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</si>
  <si>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</si>
  <si>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</si>
  <si>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</si>
  <si>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</si>
  <si>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</si>
  <si>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</si>
  <si>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</si>
  <si>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</si>
  <si>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</si>
  <si>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</si>
  <si>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</si>
  <si>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</si>
  <si>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</si>
  <si>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</si>
  <si>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</si>
  <si>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</si>
  <si>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</si>
  <si>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</si>
  <si>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</si>
  <si>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</si>
  <si>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</si>
  <si>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</si>
  <si>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</si>
  <si>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</si>
  <si>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</si>
  <si>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</si>
  <si>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</si>
  <si>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</si>
  <si>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</si>
  <si>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</si>
  <si>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</si>
  <si>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</si>
  <si>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</si>
  <si>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</si>
  <si>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</si>
  <si>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</si>
  <si>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</si>
  <si>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</si>
  <si>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</si>
  <si>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</si>
  <si>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</si>
  <si>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</si>
  <si>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</si>
  <si>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</si>
  <si>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</si>
  <si>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</si>
  <si>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</si>
  <si>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</si>
  <si>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</si>
  <si>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</si>
  <si>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</si>
  <si>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</si>
  <si>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</si>
  <si>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</si>
  <si>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</si>
  <si>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</si>
  <si>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</si>
  <si>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</si>
  <si>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</si>
  <si>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</si>
  <si>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</si>
  <si>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</si>
  <si>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</si>
  <si>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</si>
  <si>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</si>
  <si>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</si>
  <si>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</si>
  <si>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</si>
  <si>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</si>
  <si>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</si>
  <si>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</si>
  <si>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</si>
  <si>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</si>
  <si>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</si>
  <si>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</si>
  <si>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</si>
  <si>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</si>
  <si>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</si>
  <si>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</si>
  <si>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</si>
  <si>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</si>
  <si>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</si>
  <si>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</si>
  <si>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</si>
  <si>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</si>
  <si>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</si>
  <si>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</si>
  <si>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</si>
  <si>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</si>
  <si>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</si>
  <si>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</si>
  <si>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</si>
  <si>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</si>
  <si>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</si>
  <si>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</si>
  <si>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</si>
  <si>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</si>
  <si>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</si>
  <si>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</si>
  <si>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</si>
  <si>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</si>
  <si>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</si>
  <si>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</si>
  <si>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</si>
  <si>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</si>
  <si>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</si>
  <si>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</si>
  <si>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</si>
  <si>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</si>
  <si>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</si>
  <si>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</si>
  <si>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</si>
  <si>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</si>
  <si>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</si>
  <si>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</si>
  <si>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</si>
  <si>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</si>
  <si>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</si>
  <si>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</si>
  <si>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</si>
  <si>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</si>
  <si>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</si>
  <si>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</si>
  <si>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</si>
  <si>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</si>
  <si>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</si>
  <si>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</si>
  <si>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</si>
  <si>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</si>
  <si>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</si>
  <si>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</si>
  <si>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</si>
  <si>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</si>
  <si>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</si>
  <si>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</si>
  <si>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</si>
  <si>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</si>
  <si>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</si>
  <si>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</si>
  <si>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</si>
  <si>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</si>
  <si>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</si>
  <si>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</si>
  <si>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</si>
  <si>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</si>
  <si>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</si>
  <si>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</si>
  <si>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</si>
  <si>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</si>
  <si>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</si>
  <si>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</si>
  <si>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</si>
  <si>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</si>
  <si>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</si>
  <si>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</si>
  <si>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</si>
  <si>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</si>
  <si>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</si>
  <si>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</si>
  <si>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</si>
  <si>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</si>
  <si>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</si>
  <si>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</si>
  <si>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</si>
  <si>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</si>
  <si>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</si>
  <si>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</si>
  <si>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</si>
  <si>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</si>
  <si>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</si>
  <si>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</si>
  <si>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</si>
  <si>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</si>
  <si>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</si>
  <si>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</si>
  <si>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</si>
  <si>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</si>
  <si>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</si>
  <si>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</si>
  <si>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</si>
  <si>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</si>
  <si>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</si>
  <si>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</si>
  <si>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</si>
  <si>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</si>
  <si>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</si>
  <si>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</si>
  <si>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</si>
  <si>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</si>
  <si>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</si>
  <si>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</si>
  <si>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</si>
  <si>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</si>
  <si>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</si>
  <si>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</si>
  <si>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</si>
  <si>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</si>
  <si>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</si>
  <si>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</si>
  <si>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</si>
  <si>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</si>
  <si>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</si>
  <si>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</si>
  <si>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</si>
  <si>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</si>
  <si>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</si>
  <si>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</si>
  <si>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</si>
  <si>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</si>
  <si>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</si>
  <si>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</si>
  <si>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</si>
  <si>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</si>
  <si>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</si>
  <si>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</si>
  <si>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</si>
  <si>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</si>
  <si>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</si>
  <si>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</si>
  <si>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</si>
  <si>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</si>
  <si>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</si>
  <si>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</si>
  <si>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</si>
  <si>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</si>
  <si>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</si>
  <si>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</si>
  <si>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</si>
  <si>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</si>
  <si>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</si>
  <si>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</si>
  <si>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</si>
  <si>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</si>
  <si>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</si>
  <si>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</si>
  <si>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</si>
  <si>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</si>
  <si>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</si>
  <si>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</si>
  <si>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</si>
  <si>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</si>
  <si>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</si>
  <si>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</si>
  <si>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</si>
  <si>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</si>
  <si>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</si>
  <si>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</si>
  <si>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</si>
  <si>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</si>
  <si>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</si>
  <si>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</si>
  <si>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</si>
  <si>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</si>
  <si>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</si>
  <si>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</si>
  <si>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</si>
  <si>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</si>
  <si>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</si>
  <si>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</si>
  <si>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</si>
  <si>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</si>
  <si>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</si>
  <si>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</si>
  <si>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</si>
  <si>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</si>
  <si>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</si>
  <si>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</si>
  <si>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</si>
  <si>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</si>
  <si>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</si>
  <si>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</si>
  <si>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</si>
  <si>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</si>
  <si>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</si>
  <si>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</si>
  <si>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</si>
  <si>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</si>
  <si>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</si>
  <si>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</si>
  <si>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</si>
  <si>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</si>
  <si>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</si>
  <si>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</si>
  <si>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</si>
  <si>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</si>
  <si>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</si>
  <si>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</si>
  <si>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</si>
  <si>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</si>
  <si>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</si>
  <si>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</si>
  <si>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</si>
  <si>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</si>
  <si>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</si>
  <si>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</si>
  <si>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</si>
  <si>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</si>
  <si>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</si>
  <si>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</si>
  <si>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</si>
  <si>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</si>
  <si>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</si>
  <si>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</si>
  <si>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</si>
  <si>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</si>
  <si>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</si>
  <si>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</si>
  <si>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</si>
  <si>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</si>
  <si>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</si>
  <si>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</si>
  <si>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</si>
  <si>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</si>
  <si>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</si>
  <si>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</si>
  <si>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</si>
  <si>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</si>
  <si>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</si>
  <si>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</si>
  <si>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</si>
  <si>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</si>
  <si>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</si>
  <si>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</si>
  <si>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</si>
  <si>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</si>
  <si>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</si>
  <si>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</si>
  <si>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</si>
  <si>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</si>
  <si>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</si>
  <si>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</si>
  <si>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</si>
  <si>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</si>
  <si>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</si>
  <si>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</si>
  <si>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</si>
  <si>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</si>
  <si>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</si>
  <si>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</si>
  <si>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</si>
  <si>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</si>
  <si>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</si>
  <si>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</si>
  <si>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</si>
  <si>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</si>
  <si>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</si>
  <si>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</si>
  <si>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</si>
  <si>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</si>
  <si>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</si>
  <si>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</si>
  <si>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</si>
  <si>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</si>
  <si>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</si>
  <si>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</si>
  <si>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</si>
  <si>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</si>
  <si>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</si>
  <si>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</si>
  <si>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</si>
  <si>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</si>
  <si>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</si>
  <si>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</si>
  <si>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</si>
  <si>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</si>
  <si>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</si>
  <si>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</si>
  <si>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</si>
  <si>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</si>
  <si>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</si>
  <si>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</si>
  <si>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</si>
  <si>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</si>
  <si>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</si>
  <si>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</si>
  <si>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</si>
  <si>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</si>
  <si>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</si>
  <si>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</si>
  <si>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</si>
  <si>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</si>
  <si>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</si>
  <si>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</si>
  <si>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</si>
  <si>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</si>
  <si>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</si>
  <si>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</si>
  <si>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</si>
  <si>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</si>
  <si>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</si>
  <si>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</si>
  <si>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</si>
  <si>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</si>
  <si>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</si>
  <si>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</si>
  <si>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</si>
  <si>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</si>
  <si>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</si>
  <si>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</si>
  <si>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</si>
  <si>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</si>
  <si>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</si>
  <si>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</si>
  <si>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</si>
  <si>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</si>
  <si>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</si>
  <si>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</si>
  <si>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</si>
  <si>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</si>
  <si>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</si>
  <si>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</si>
  <si>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</si>
  <si>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</si>
  <si>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</si>
  <si>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</si>
  <si>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</si>
  <si>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</si>
  <si>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</si>
  <si>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</si>
  <si>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</si>
  <si>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</si>
  <si>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</si>
  <si>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</si>
  <si>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</si>
  <si>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</si>
  <si>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</si>
  <si>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</si>
  <si>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</si>
  <si>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</si>
  <si>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</si>
  <si>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</si>
  <si>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</si>
  <si>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</si>
  <si>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</si>
  <si>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</si>
  <si>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</si>
  <si>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</si>
  <si>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</si>
  <si>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</si>
  <si>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</si>
  <si>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</si>
  <si>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</si>
  <si>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</si>
  <si>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</si>
  <si>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</si>
  <si>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</si>
  <si>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</si>
  <si>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</si>
  <si>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</si>
  <si>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</si>
  <si>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</si>
  <si>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</si>
  <si>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</si>
  <si>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</si>
  <si>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</si>
  <si>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</si>
  <si>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</si>
  <si>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</si>
  <si>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</si>
  <si>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</si>
  <si>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</si>
  <si>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</si>
  <si>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</si>
  <si>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</si>
  <si>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</si>
  <si>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</si>
  <si>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</si>
  <si>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</si>
  <si>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</si>
  <si>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</si>
  <si>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</si>
  <si>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</si>
  <si>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</si>
  <si>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</si>
  <si>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</si>
  <si>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</si>
  <si>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</si>
  <si>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</si>
  <si>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</si>
  <si>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</si>
  <si>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</si>
  <si>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</si>
  <si>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</si>
  <si>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</si>
  <si>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</si>
  <si>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</si>
  <si>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</si>
  <si>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</si>
  <si>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</si>
  <si>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</si>
  <si>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</si>
  <si>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</si>
  <si>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</si>
  <si>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</si>
  <si>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</si>
  <si>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</si>
  <si>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</si>
  <si>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</si>
  <si>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</si>
  <si>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</si>
  <si>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</si>
  <si>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</si>
  <si>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</si>
  <si>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</si>
  <si>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</si>
  <si>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</si>
  <si>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</si>
  <si>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</si>
  <si>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</si>
  <si>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</si>
  <si>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</si>
  <si>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</si>
  <si>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</si>
  <si>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</si>
  <si>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</si>
  <si>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</si>
  <si>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</si>
  <si>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</si>
  <si>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</si>
  <si>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</si>
  <si>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</si>
  <si>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</si>
  <si>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</si>
  <si>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</si>
  <si>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</si>
  <si>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</si>
  <si>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</si>
  <si>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</si>
  <si>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</si>
  <si>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</si>
  <si>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</si>
  <si>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</si>
  <si>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</si>
  <si>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</si>
  <si>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</si>
  <si>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</si>
  <si>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</si>
  <si>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</si>
  <si>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</si>
  <si>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</si>
  <si>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</si>
  <si>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</si>
  <si>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</si>
  <si>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</si>
  <si>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</si>
  <si>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</si>
  <si>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</si>
  <si>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</si>
  <si>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</si>
  <si>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</si>
  <si>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</si>
  <si>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</si>
  <si>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</si>
  <si>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</si>
  <si>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</si>
  <si>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</si>
  <si>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</si>
  <si>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</si>
  <si>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</si>
  <si>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</si>
  <si>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</si>
  <si>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</si>
  <si>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</si>
  <si>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</si>
  <si>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</si>
  <si>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</si>
  <si>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</si>
  <si>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</si>
  <si>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</si>
  <si>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</si>
  <si>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</si>
  <si>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</si>
  <si>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</si>
  <si>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</si>
  <si>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</si>
  <si>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</si>
  <si>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</si>
  <si>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</si>
  <si>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</si>
  <si>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</si>
  <si>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</si>
  <si>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</si>
  <si>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</si>
  <si>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</si>
  <si>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</si>
  <si>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</si>
  <si>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</si>
  <si>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</si>
  <si>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</si>
  <si>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</si>
  <si>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</si>
  <si>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</si>
  <si>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</si>
  <si>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</si>
  <si>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</si>
  <si>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</si>
  <si>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</si>
  <si>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</si>
  <si>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</si>
  <si>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</si>
  <si>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</si>
  <si>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</si>
  <si>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</si>
  <si>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</si>
  <si>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</si>
  <si>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</si>
  <si>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</si>
  <si>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</si>
  <si>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</si>
  <si>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</si>
  <si>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</si>
  <si>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</si>
  <si>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</si>
  <si>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</si>
  <si>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</si>
  <si>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</si>
  <si>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</si>
  <si>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</si>
  <si>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</si>
  <si>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</si>
  <si>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</si>
  <si>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</si>
  <si>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</si>
  <si>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</si>
  <si>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</si>
  <si>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</si>
  <si>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</si>
  <si>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</si>
  <si>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</si>
  <si>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</si>
  <si>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</si>
  <si>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</si>
  <si>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</si>
  <si>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</si>
  <si>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</si>
  <si>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</si>
  <si>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</si>
  <si>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</si>
  <si>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</si>
  <si>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</si>
  <si>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</si>
  <si>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</si>
  <si>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</si>
  <si>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</si>
  <si>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</si>
  <si>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</si>
  <si>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</si>
  <si>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</si>
  <si>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</si>
  <si>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</si>
  <si>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</si>
  <si>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</si>
  <si>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</si>
  <si>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</si>
  <si>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</si>
  <si>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</si>
  <si>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</si>
  <si>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</si>
  <si>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</si>
  <si>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</si>
  <si>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</si>
  <si>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</si>
  <si>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</si>
  <si>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</si>
  <si>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</si>
  <si>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</si>
  <si>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</si>
  <si>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</si>
  <si>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</si>
  <si>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</si>
  <si>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</si>
  <si>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</si>
  <si>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</si>
  <si>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</si>
  <si>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</si>
  <si>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</si>
  <si>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</si>
  <si>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</si>
  <si>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</si>
  <si>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</si>
  <si>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</si>
  <si>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</si>
  <si>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</si>
  <si>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</si>
  <si>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</si>
  <si>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</si>
  <si>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</si>
  <si>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</si>
  <si>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</si>
  <si>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</si>
  <si>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</si>
  <si>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</si>
  <si>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</si>
  <si>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</si>
  <si>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</si>
  <si>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</si>
  <si>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</si>
  <si>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</si>
  <si>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</si>
  <si>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</si>
  <si>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</si>
  <si>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</si>
  <si>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</si>
  <si>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</si>
  <si>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</si>
  <si>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</si>
  <si>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</si>
  <si>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</si>
  <si>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</si>
  <si>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</si>
  <si>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</si>
  <si>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</si>
  <si>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</si>
  <si>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</si>
  <si>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</si>
  <si>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</si>
  <si>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</si>
  <si>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</si>
  <si>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</si>
  <si>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</si>
  <si>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</si>
  <si>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</si>
  <si>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</si>
  <si>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</si>
  <si>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</si>
  <si>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</si>
  <si>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</si>
  <si>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</si>
  <si>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</si>
  <si>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</si>
  <si>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</si>
  <si>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</si>
  <si>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</si>
  <si>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</si>
  <si>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</si>
  <si>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</si>
  <si>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</si>
  <si>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</si>
  <si>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</si>
  <si>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</si>
  <si>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</si>
  <si>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</si>
  <si>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</si>
  <si>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</si>
  <si>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</si>
  <si>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</si>
  <si>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</si>
  <si>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</si>
  <si>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</si>
  <si>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</si>
  <si>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</si>
  <si>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</si>
  <si>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</si>
  <si>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</si>
  <si>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</si>
  <si>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</si>
  <si>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</si>
  <si>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</si>
  <si>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</si>
  <si>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</si>
  <si>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</si>
  <si>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</si>
  <si>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</si>
  <si>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</si>
  <si>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</si>
  <si>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</si>
  <si>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</si>
  <si>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</si>
  <si>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</si>
  <si>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</si>
  <si>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</si>
  <si>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</si>
  <si>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</si>
  <si>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</si>
  <si>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</si>
  <si>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</si>
  <si>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</si>
  <si>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</si>
  <si>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</si>
  <si>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</si>
  <si>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</si>
  <si>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</si>
  <si>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</si>
  <si>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</si>
  <si>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</si>
  <si>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</si>
  <si>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</si>
  <si>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</si>
  <si>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</si>
  <si>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</si>
  <si>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</si>
  <si>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</si>
  <si>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</si>
  <si>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</si>
  <si>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</si>
  <si>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</si>
  <si>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</si>
  <si>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</si>
  <si>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</si>
  <si>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</si>
  <si>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</si>
  <si>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</si>
  <si>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</si>
  <si>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</si>
  <si>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</si>
  <si>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</si>
  <si>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</si>
  <si>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</si>
  <si>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</si>
  <si>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</si>
  <si>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</si>
  <si>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</si>
  <si>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</si>
  <si>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</si>
  <si>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</si>
  <si>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</si>
  <si>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</si>
  <si>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</si>
  <si>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</si>
  <si>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</si>
  <si>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</si>
  <si>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</si>
  <si>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</si>
  <si>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</si>
  <si>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</si>
  <si>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</si>
  <si>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</si>
  <si>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</si>
  <si>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</si>
  <si>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</si>
  <si>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</si>
  <si>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</si>
  <si>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</si>
  <si>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</si>
  <si>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</si>
  <si>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</si>
  <si>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</si>
  <si>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</si>
  <si>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</si>
  <si>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</si>
  <si>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</si>
  <si>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</si>
  <si>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</si>
  <si>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</si>
  <si>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</si>
  <si>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</si>
  <si>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</si>
  <si>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</si>
  <si>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</si>
  <si>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</si>
  <si>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</si>
  <si>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</si>
  <si>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</si>
  <si>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</si>
  <si>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</si>
  <si>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</si>
  <si>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</si>
  <si>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</si>
  <si>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</si>
  <si>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</si>
  <si>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</si>
  <si>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</si>
  <si>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</si>
  <si>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</si>
  <si>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</si>
  <si>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</si>
  <si>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</si>
  <si>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</si>
  <si>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</si>
  <si>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</si>
  <si>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</si>
  <si>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</si>
  <si>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</si>
  <si>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</si>
  <si>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</si>
  <si>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</si>
  <si>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</si>
  <si>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</si>
  <si>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</si>
  <si>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</si>
  <si>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</si>
  <si>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</si>
  <si>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</si>
  <si>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</si>
  <si>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</si>
  <si>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</si>
  <si>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</si>
  <si>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</si>
  <si>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</si>
  <si>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</si>
  <si>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</si>
  <si>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</si>
  <si>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</si>
  <si>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</si>
  <si>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</si>
  <si>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</si>
  <si>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</si>
  <si>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</si>
  <si>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</si>
  <si>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</si>
  <si>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</si>
  <si>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</si>
  <si>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</si>
  <si>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</si>
  <si>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</si>
  <si>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</si>
  <si>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</si>
  <si>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</si>
  <si>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</si>
  <si>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</si>
  <si>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</si>
  <si>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</si>
  <si>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</si>
  <si>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</si>
  <si>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</si>
  <si>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</si>
  <si>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</si>
  <si>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</si>
  <si>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</si>
  <si>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</si>
  <si>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</si>
  <si>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</si>
  <si>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</si>
  <si>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</si>
  <si>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</si>
  <si>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</si>
  <si>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</si>
  <si>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</si>
  <si>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</si>
  <si>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</si>
  <si>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</si>
  <si>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</si>
  <si>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</si>
  <si>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</si>
  <si>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</si>
  <si>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</si>
  <si>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</si>
  <si>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</si>
  <si>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</si>
  <si>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</si>
  <si>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</si>
  <si>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</si>
  <si>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</si>
  <si>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</si>
  <si>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</si>
  <si>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</si>
  <si>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</si>
  <si>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</si>
  <si>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</si>
  <si>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</si>
  <si>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</si>
  <si>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</si>
  <si>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</si>
  <si>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</si>
  <si>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</si>
  <si>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</si>
  <si>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</si>
  <si>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</si>
  <si>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</si>
  <si>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</si>
  <si>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</si>
  <si>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</si>
  <si>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</si>
  <si>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</si>
  <si>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</si>
  <si>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</si>
  <si>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</si>
  <si>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</si>
  <si>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</si>
  <si>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</si>
  <si>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</si>
  <si>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</si>
  <si>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</si>
  <si>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</si>
  <si>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</si>
  <si>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</si>
  <si>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</si>
  <si>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</si>
  <si>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</si>
  <si>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</si>
  <si>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</si>
  <si>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</si>
  <si>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</si>
  <si>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</si>
  <si>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</si>
  <si>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</si>
  <si>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</si>
  <si>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</si>
  <si>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</si>
  <si>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</si>
  <si>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</si>
  <si>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</si>
  <si>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</si>
  <si>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</si>
  <si>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</si>
  <si>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</si>
  <si>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</si>
  <si>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</si>
  <si>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</si>
  <si>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</si>
  <si>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</si>
  <si>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</si>
  <si>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</si>
  <si>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</si>
  <si>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</si>
  <si>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</si>
  <si>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</si>
  <si>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</si>
  <si>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</si>
  <si>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</si>
  <si>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</si>
  <si>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</si>
  <si>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</si>
  <si>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</si>
  <si>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</si>
  <si>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</si>
  <si>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</si>
  <si>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</si>
  <si>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</si>
  <si>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</si>
  <si>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</si>
  <si>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</si>
  <si>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</si>
  <si>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</si>
  <si>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</si>
  <si>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</si>
  <si>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</si>
  <si>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</si>
  <si>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</si>
  <si>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</si>
  <si>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</si>
  <si>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</si>
  <si>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</si>
  <si>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</si>
  <si>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</si>
  <si>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</si>
  <si>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</si>
  <si>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</si>
  <si>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</si>
  <si>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</si>
  <si>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</si>
  <si>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</si>
  <si>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</si>
  <si>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</si>
  <si>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</si>
  <si>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</si>
  <si>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</si>
  <si>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</si>
  <si>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</si>
  <si>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</si>
  <si>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</si>
  <si>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</si>
  <si>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</si>
  <si>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</si>
  <si>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</si>
  <si>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</si>
  <si>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</si>
  <si>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</si>
  <si>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</si>
  <si>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</si>
  <si>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</si>
  <si>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</si>
  <si>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</si>
  <si>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</si>
  <si>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</si>
  <si>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</si>
  <si>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</si>
  <si>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</si>
  <si>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</si>
  <si>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</si>
  <si>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</si>
  <si>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</si>
  <si>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</si>
  <si>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</si>
  <si>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</si>
  <si>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</si>
  <si>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</si>
  <si>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</si>
  <si>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</si>
  <si>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</si>
  <si>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</si>
  <si>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</si>
  <si>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</si>
  <si>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</si>
  <si>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</si>
  <si>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</si>
  <si>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</si>
  <si>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</si>
  <si>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</si>
  <si>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</si>
  <si>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</si>
  <si>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</si>
  <si>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</si>
  <si>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</si>
  <si>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</si>
  <si>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</si>
  <si>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</si>
  <si>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</si>
  <si>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</si>
  <si>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</si>
  <si>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</si>
  <si>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</si>
  <si>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</si>
  <si>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</si>
  <si>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</si>
  <si>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</si>
  <si>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</si>
  <si>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</si>
  <si>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</si>
  <si>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</si>
  <si>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</si>
  <si>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</si>
  <si>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</si>
  <si>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</si>
  <si>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</si>
  <si>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</si>
  <si>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</si>
  <si>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</si>
  <si>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</si>
  <si>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</si>
  <si>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</si>
  <si>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</si>
  <si>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</si>
  <si>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</si>
  <si>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</si>
  <si>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</si>
  <si>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</si>
  <si>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</si>
  <si>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</si>
  <si>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</si>
  <si>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</si>
  <si>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</si>
  <si>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</si>
  <si>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</si>
  <si>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</si>
  <si>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</si>
  <si>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</si>
  <si>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</si>
  <si>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</si>
  <si>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</si>
  <si>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</si>
  <si>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</si>
  <si>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</si>
  <si>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</si>
  <si>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</si>
  <si>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</si>
  <si>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</si>
  <si>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</si>
  <si>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</si>
  <si>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</si>
  <si>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</si>
  <si>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</si>
  <si>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</si>
  <si>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</si>
  <si>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</si>
  <si>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</si>
  <si>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</si>
  <si>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</si>
  <si>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</si>
  <si>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</si>
  <si>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</si>
  <si>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</si>
  <si>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</si>
  <si>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</si>
  <si>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</si>
  <si>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</si>
  <si>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</si>
  <si>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</si>
  <si>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</si>
  <si>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</si>
  <si>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</si>
  <si>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</si>
  <si>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</si>
  <si>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</si>
  <si>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</si>
  <si>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</si>
  <si>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</si>
  <si>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</si>
  <si>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</si>
  <si>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</si>
  <si>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</si>
  <si>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</si>
  <si>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</si>
  <si>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</si>
  <si>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</si>
  <si>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</si>
  <si>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</si>
  <si>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</si>
  <si>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</si>
  <si>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</si>
  <si>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</si>
  <si>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</si>
  <si>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</si>
  <si>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</si>
  <si>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</si>
  <si>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</si>
  <si>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</si>
  <si>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</si>
  <si>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</si>
  <si>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</si>
  <si>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</si>
  <si>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</si>
  <si>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</si>
  <si>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</si>
  <si>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</si>
  <si>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</si>
  <si>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</si>
  <si>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</si>
  <si>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</si>
  <si>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</si>
  <si>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</si>
  <si>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</si>
  <si>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</si>
  <si>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</si>
  <si>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</si>
  <si>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</si>
  <si>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</si>
  <si>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</si>
  <si>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</si>
  <si>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</si>
  <si>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</si>
  <si>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</si>
  <si>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</si>
  <si>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</si>
  <si>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</si>
  <si>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</si>
  <si>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</si>
  <si>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</si>
  <si>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</si>
  <si>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</si>
  <si>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</si>
  <si>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</si>
  <si>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</si>
  <si>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</si>
  <si>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</si>
  <si>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</si>
  <si>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</si>
  <si>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</si>
  <si>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</si>
  <si>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</si>
  <si>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</si>
  <si>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</si>
  <si>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</si>
  <si>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</si>
  <si>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</si>
  <si>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</si>
  <si>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</si>
  <si>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</si>
  <si>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</si>
  <si>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</si>
  <si>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</si>
  <si>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</si>
  <si>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</si>
  <si>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</si>
  <si>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</si>
  <si>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</si>
  <si>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</si>
  <si>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</si>
  <si>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</si>
  <si>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</si>
  <si>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</si>
  <si>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</si>
  <si>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</si>
  <si>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</si>
  <si>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</si>
  <si>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</si>
  <si>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</si>
  <si>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</si>
  <si>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</si>
  <si>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</si>
  <si>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</si>
  <si>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</si>
  <si>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</si>
  <si>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</si>
  <si>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</si>
  <si>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</si>
  <si>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</si>
  <si>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</si>
  <si>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</si>
  <si>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</si>
  <si>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</si>
  <si>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</si>
  <si>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</si>
  <si>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</si>
  <si>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</si>
  <si>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</si>
  <si>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</si>
  <si>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</si>
  <si>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</si>
  <si>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</si>
  <si>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</si>
  <si>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</si>
  <si>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</si>
  <si>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</si>
  <si>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</si>
  <si>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</si>
  <si>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</si>
  <si>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</si>
  <si>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</si>
  <si>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</si>
  <si>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</si>
  <si>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</si>
  <si>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</si>
  <si>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</si>
  <si>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</si>
  <si>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</si>
  <si>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</si>
  <si>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</si>
  <si>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</si>
  <si>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</si>
  <si>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</si>
  <si>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</si>
  <si>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</si>
  <si>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</si>
  <si>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</si>
  <si>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</si>
  <si>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</si>
  <si>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</si>
  <si>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</si>
  <si>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</si>
  <si>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</si>
  <si>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</si>
  <si>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</si>
  <si>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</si>
  <si>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</si>
  <si>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</si>
  <si>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</si>
  <si>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</si>
  <si>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</si>
  <si>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</si>
  <si>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</si>
  <si>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</si>
  <si>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</si>
  <si>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</si>
  <si>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</si>
  <si>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</si>
  <si>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</si>
  <si>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</si>
  <si>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</si>
  <si>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</si>
  <si>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</si>
  <si>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</si>
  <si>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</si>
  <si>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</si>
  <si>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</si>
  <si>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</si>
  <si>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</si>
  <si>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</si>
  <si>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</si>
  <si>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</si>
  <si>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</si>
  <si>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</si>
  <si>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</si>
  <si>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</si>
  <si>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</si>
  <si>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</si>
  <si>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</si>
  <si>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</si>
  <si>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</si>
  <si>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</si>
  <si>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</si>
  <si>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</si>
  <si>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</si>
  <si>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</si>
  <si>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</si>
  <si>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</si>
  <si>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</si>
  <si>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</si>
  <si>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</si>
  <si>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</si>
  <si>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</si>
  <si>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</si>
  <si>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</si>
  <si>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</si>
  <si>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</si>
  <si>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</si>
  <si>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</si>
  <si>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</si>
  <si>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</si>
  <si>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</si>
  <si>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</si>
  <si>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</si>
  <si>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</si>
  <si>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</si>
  <si>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</si>
  <si>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</si>
  <si>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</si>
  <si>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</si>
  <si>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</si>
  <si>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</si>
  <si>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</si>
  <si>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</si>
  <si>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</si>
  <si>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</si>
  <si>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</si>
  <si>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</si>
  <si>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</si>
  <si>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</si>
  <si>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</si>
  <si>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</si>
  <si>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</si>
  <si>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</si>
  <si>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</si>
  <si>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</si>
  <si>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</si>
  <si>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</si>
  <si>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</si>
  <si>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</si>
  <si>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</si>
  <si>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</si>
  <si>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</si>
  <si>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</si>
  <si>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</si>
  <si>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</si>
  <si>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</si>
  <si>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</si>
  <si>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</si>
  <si>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</si>
  <si>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</si>
  <si>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</si>
  <si>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</si>
  <si>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</si>
  <si>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</si>
  <si>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</si>
  <si>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</si>
  <si>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</si>
  <si>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</si>
  <si>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</si>
  <si>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</si>
  <si>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</si>
  <si>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</si>
  <si>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</si>
  <si>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</si>
  <si>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</si>
  <si>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</si>
  <si>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</si>
  <si>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</si>
  <si>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</si>
  <si>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</si>
  <si>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</si>
  <si>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</si>
  <si>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</si>
  <si>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</si>
  <si>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</si>
  <si>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</si>
  <si>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</si>
  <si>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</si>
  <si>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</si>
  <si>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</si>
  <si>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</si>
  <si>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</si>
  <si>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</si>
  <si>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</si>
  <si>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</si>
  <si>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</si>
  <si>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</si>
  <si>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</si>
  <si>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</si>
  <si>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</si>
  <si>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</si>
  <si>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</si>
  <si>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</si>
  <si>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</si>
  <si>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</si>
  <si>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</si>
  <si>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</si>
  <si>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</si>
  <si>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</si>
  <si>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</si>
  <si>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</si>
  <si>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</si>
  <si>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</si>
  <si>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</si>
  <si>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</si>
  <si>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</si>
  <si>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</si>
  <si>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</si>
  <si>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</si>
  <si>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</si>
  <si>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</si>
  <si>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</si>
  <si>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</si>
  <si>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</si>
  <si>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</si>
  <si>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</si>
  <si>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</si>
  <si>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</si>
  <si>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</si>
  <si>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</si>
  <si>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</si>
  <si>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</si>
  <si>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</si>
  <si>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</si>
  <si>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</si>
  <si>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</si>
  <si>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</si>
  <si>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</si>
  <si>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</si>
  <si>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</si>
  <si>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</si>
  <si>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</si>
  <si>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</si>
  <si>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</si>
  <si>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</si>
  <si>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</si>
  <si>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</si>
  <si>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</si>
  <si>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</si>
  <si>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</si>
  <si>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</si>
  <si>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</si>
  <si>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</si>
  <si>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</si>
  <si>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</si>
  <si>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</si>
  <si>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</si>
  <si>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</si>
  <si>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</si>
  <si>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</si>
  <si>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</si>
  <si>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</si>
  <si>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</si>
  <si>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</si>
  <si>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</si>
  <si>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</si>
  <si>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</si>
  <si>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</si>
  <si>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</si>
  <si>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</si>
  <si>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</si>
  <si>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</si>
  <si>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</si>
  <si>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</si>
  <si>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</si>
  <si>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</si>
  <si>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</si>
  <si>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</si>
  <si>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</si>
  <si>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</si>
  <si>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</si>
  <si>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</si>
  <si>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</si>
  <si>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</si>
  <si>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</si>
  <si>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</si>
  <si>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</si>
  <si>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</si>
  <si>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</si>
  <si>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</si>
  <si>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</si>
  <si>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</si>
  <si>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</si>
  <si>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</si>
  <si>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</si>
  <si>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</si>
  <si>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</si>
  <si>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</si>
  <si>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</si>
  <si>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</si>
  <si>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</si>
  <si>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</si>
  <si>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</si>
  <si>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</si>
  <si>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</si>
  <si>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</si>
  <si>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</si>
  <si>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</si>
  <si>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</si>
  <si>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</si>
  <si>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</si>
  <si>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</si>
  <si>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</si>
  <si>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</si>
  <si>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</si>
  <si>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</si>
  <si>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</si>
  <si>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</si>
  <si>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</si>
  <si>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</si>
  <si>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</si>
  <si>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</si>
  <si>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</si>
  <si>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</si>
  <si>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</si>
  <si>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</si>
  <si>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</si>
  <si>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</si>
  <si>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</si>
  <si>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</si>
  <si>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</si>
  <si>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</si>
  <si>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</si>
  <si>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</si>
  <si>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</si>
  <si>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</si>
  <si>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</si>
  <si>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</si>
  <si>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</si>
  <si>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</si>
  <si>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</si>
  <si>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</si>
  <si>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</si>
  <si>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</si>
  <si>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</si>
  <si>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</si>
  <si>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</si>
  <si>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</si>
  <si>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</si>
  <si>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</si>
  <si>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</si>
  <si>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</si>
  <si>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</si>
  <si>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</si>
  <si>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</si>
  <si>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</si>
  <si>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</si>
  <si>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</si>
  <si>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</si>
  <si>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</si>
  <si>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</si>
  <si>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</si>
  <si>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</si>
  <si>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</si>
  <si>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</si>
  <si>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</si>
  <si>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</si>
  <si>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</si>
  <si>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</si>
  <si>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</si>
  <si>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</si>
  <si>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</si>
  <si>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</si>
  <si>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</si>
  <si>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</si>
  <si>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</si>
  <si>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</si>
  <si>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</si>
  <si>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</si>
  <si>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</si>
  <si>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</si>
  <si>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</si>
  <si>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</si>
  <si>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</si>
  <si>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</si>
  <si>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</si>
  <si>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</si>
  <si>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</si>
  <si>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</si>
  <si>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</si>
  <si>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</si>
  <si>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</si>
  <si>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</si>
  <si>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</si>
  <si>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</si>
  <si>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</si>
  <si>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</si>
  <si>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</si>
  <si>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</si>
  <si>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</si>
  <si>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</si>
  <si>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</si>
  <si>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</si>
  <si>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</si>
  <si>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</si>
  <si>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</si>
  <si>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</si>
  <si>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</si>
  <si>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</si>
  <si>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</si>
  <si>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</si>
  <si>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</si>
  <si>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</si>
  <si>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</si>
  <si>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</si>
  <si>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</si>
  <si>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</si>
  <si>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</si>
  <si>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</si>
  <si>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</si>
  <si>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</si>
  <si>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</si>
  <si>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</si>
  <si>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</si>
  <si>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</si>
  <si>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</si>
  <si>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</si>
  <si>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</si>
  <si>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</si>
  <si>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</si>
  <si>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</si>
  <si>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</si>
  <si>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</si>
  <si>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</si>
  <si>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</si>
  <si>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</si>
  <si>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</si>
  <si>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</si>
  <si>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</si>
  <si>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</si>
  <si>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</si>
  <si>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</si>
  <si>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</si>
  <si>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</si>
  <si>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</si>
  <si>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</si>
  <si>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</si>
  <si>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</si>
  <si>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</si>
  <si>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</si>
  <si>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</si>
  <si>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</si>
  <si>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</si>
  <si>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</si>
  <si>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</si>
  <si>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</si>
  <si>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</si>
  <si>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</si>
  <si>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</si>
  <si>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</si>
  <si>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</si>
  <si>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</si>
  <si>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</si>
  <si>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</si>
  <si>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</si>
  <si>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</si>
  <si>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</si>
  <si>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</si>
  <si>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</si>
  <si>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</si>
  <si>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</si>
  <si>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</si>
  <si>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</si>
  <si>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</si>
  <si>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</si>
  <si>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</si>
  <si>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</si>
  <si>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</si>
  <si>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</si>
  <si>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</si>
  <si>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</si>
  <si>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</si>
  <si>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</si>
  <si>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</si>
  <si>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</si>
  <si>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</si>
  <si>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</si>
  <si>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</si>
  <si>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</si>
  <si>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</si>
  <si>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</si>
  <si>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</si>
  <si>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</si>
  <si>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</si>
  <si>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</si>
  <si>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</si>
  <si>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</si>
  <si>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</si>
  <si>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</si>
  <si>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</si>
  <si>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</si>
  <si>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</si>
  <si>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</si>
  <si>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</si>
  <si>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</si>
  <si>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</si>
  <si>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</si>
  <si>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</si>
  <si>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</si>
  <si>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</si>
  <si>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</si>
  <si>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</si>
  <si>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</si>
  <si>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</si>
  <si>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</si>
  <si>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</si>
  <si>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</si>
  <si>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</si>
  <si>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</si>
  <si>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</si>
  <si>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</si>
  <si>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</si>
  <si>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</si>
  <si>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</si>
  <si>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</si>
  <si>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</si>
  <si>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</si>
  <si>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</si>
  <si>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</si>
  <si>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</si>
  <si>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</si>
  <si>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</si>
  <si>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</si>
  <si>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</si>
  <si>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</si>
  <si>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</si>
  <si>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</si>
  <si>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</si>
  <si>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</si>
  <si>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</si>
  <si>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</si>
  <si>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</si>
  <si>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</si>
  <si>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</si>
  <si>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</si>
  <si>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</si>
  <si>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</si>
  <si>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</si>
  <si>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</si>
  <si>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</si>
  <si>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</si>
  <si>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</si>
  <si>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</si>
  <si>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</si>
  <si>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</si>
  <si>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</si>
  <si>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</si>
  <si>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</si>
  <si>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</si>
  <si>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</si>
  <si>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</si>
  <si>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</si>
  <si>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</si>
  <si>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</si>
  <si>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</si>
  <si>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</si>
  <si>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</si>
  <si>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</si>
  <si>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</si>
  <si>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</si>
  <si>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</si>
  <si>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</si>
  <si>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</si>
  <si>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</si>
  <si>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</si>
  <si>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</si>
  <si>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</si>
  <si>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</si>
  <si>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</si>
  <si>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</si>
  <si>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</si>
  <si>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</si>
  <si>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</si>
  <si>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</si>
  <si>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</si>
  <si>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</si>
  <si>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</si>
  <si>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</si>
  <si>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</si>
  <si>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</si>
  <si>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</si>
  <si>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</si>
  <si>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</si>
  <si>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</si>
  <si>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</si>
  <si>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</si>
  <si>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</si>
  <si>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</si>
  <si>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</si>
  <si>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</si>
  <si>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</si>
  <si>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</si>
  <si>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</si>
  <si>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</si>
  <si>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</si>
  <si>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</si>
  <si>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</si>
  <si>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</si>
  <si>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</si>
  <si>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</si>
  <si>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</si>
  <si>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</si>
  <si>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</si>
  <si>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</si>
  <si>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</si>
  <si>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</si>
  <si>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</si>
  <si>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</si>
  <si>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</si>
  <si>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</si>
  <si>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</si>
  <si>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</si>
  <si>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</si>
  <si>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</si>
  <si>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</si>
  <si>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</si>
  <si>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</si>
  <si>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</si>
  <si>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</si>
  <si>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</si>
  <si>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</si>
  <si>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</si>
  <si>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</si>
  <si>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</si>
  <si>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</si>
  <si>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</si>
  <si>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</si>
  <si>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</si>
  <si>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</si>
  <si>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</si>
  <si>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</si>
  <si>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</si>
  <si>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</si>
  <si>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</si>
  <si>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</si>
  <si>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</si>
  <si>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</si>
  <si>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</si>
  <si>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</si>
  <si>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</si>
  <si>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</si>
  <si>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</si>
  <si>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</si>
  <si>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</si>
  <si>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</si>
  <si>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</si>
  <si>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</si>
  <si>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</si>
  <si>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</si>
  <si>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</si>
  <si>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</si>
  <si>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</si>
  <si>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</si>
  <si>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</si>
  <si>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</si>
  <si>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</si>
  <si>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</si>
  <si>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</si>
  <si>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</si>
  <si>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</si>
  <si>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</si>
  <si>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</si>
  <si>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</si>
  <si>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</si>
  <si>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</si>
  <si>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</si>
  <si>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</si>
  <si>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</si>
  <si>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</si>
  <si>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</si>
  <si>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</si>
  <si>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</si>
  <si>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</si>
  <si>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</si>
  <si>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</si>
  <si>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</si>
  <si>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</si>
  <si>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</si>
  <si>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</si>
  <si>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</si>
  <si>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</si>
  <si>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</si>
  <si>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</si>
  <si>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</si>
  <si>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</si>
  <si>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</si>
  <si>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</si>
  <si>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</si>
  <si>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</si>
  <si>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</si>
  <si>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</si>
  <si>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</si>
  <si>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</si>
  <si>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</si>
  <si>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</si>
  <si>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</si>
  <si>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</si>
  <si>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</si>
  <si>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</si>
  <si>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</si>
  <si>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</si>
  <si>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</si>
  <si>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</si>
  <si>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</si>
  <si>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</si>
  <si>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</si>
  <si>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</si>
  <si>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</si>
  <si>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</si>
  <si>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</si>
  <si>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</si>
  <si>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</si>
  <si>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</si>
  <si>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</si>
  <si>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</si>
  <si>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</si>
  <si>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</si>
  <si>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</si>
  <si>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</si>
  <si>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</si>
  <si>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</si>
  <si>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</si>
  <si>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</si>
  <si>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</si>
  <si>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</si>
  <si>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</si>
  <si>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</si>
  <si>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</si>
  <si>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</si>
  <si>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</si>
  <si>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</si>
  <si>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</si>
  <si>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</si>
  <si>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</si>
  <si>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</si>
  <si>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</si>
  <si>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</si>
  <si>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</si>
  <si>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</si>
  <si>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</si>
  <si>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</si>
  <si>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</si>
  <si>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</si>
  <si>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</si>
  <si>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</si>
  <si>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</si>
  <si>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</si>
  <si>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</si>
  <si>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</si>
  <si>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</si>
  <si>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</si>
  <si>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</si>
  <si>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</si>
  <si>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</si>
  <si>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</si>
  <si>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</si>
  <si>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</si>
  <si>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</si>
  <si>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</si>
  <si>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</si>
  <si>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</si>
  <si>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</si>
  <si>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</si>
  <si>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</si>
  <si>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</si>
  <si>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</si>
  <si>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</si>
  <si>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</si>
  <si>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</si>
  <si>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</si>
  <si>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</si>
  <si>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</si>
  <si>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</si>
  <si>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</si>
  <si>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</si>
  <si>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</si>
  <si>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</si>
  <si>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</si>
  <si>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</si>
  <si>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</si>
  <si>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</si>
  <si>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</si>
  <si>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</si>
  <si>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</si>
  <si>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</si>
  <si>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</si>
  <si>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</si>
  <si>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</si>
  <si>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</si>
  <si>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</si>
  <si>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</si>
  <si>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</si>
  <si>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</si>
  <si>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</si>
  <si>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</si>
  <si>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</si>
  <si>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</si>
  <si>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</si>
  <si>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</si>
  <si>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</si>
  <si>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</si>
  <si>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</si>
  <si>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</si>
  <si>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</si>
  <si>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</si>
  <si>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</si>
  <si>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</si>
  <si>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</si>
  <si>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</si>
  <si>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</si>
  <si>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</si>
  <si>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</si>
  <si>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</si>
  <si>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</si>
  <si>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</si>
  <si>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</si>
  <si>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</si>
  <si>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</si>
  <si>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</si>
  <si>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</si>
  <si>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</si>
  <si>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</si>
  <si>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</si>
  <si>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</si>
  <si>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</si>
  <si>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</si>
  <si>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</si>
  <si>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</si>
  <si>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</si>
  <si>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</si>
  <si>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</si>
  <si>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</si>
  <si>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</si>
  <si>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</si>
  <si>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</si>
  <si>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</si>
  <si>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</si>
  <si>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</si>
  <si>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</si>
  <si>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</si>
  <si>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</si>
  <si>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</si>
  <si>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</si>
  <si>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</si>
  <si>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</si>
  <si>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</si>
  <si>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</si>
  <si>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</si>
  <si>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</si>
  <si>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</si>
  <si>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</si>
  <si>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</si>
  <si>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</si>
  <si>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</si>
  <si>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</si>
  <si>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</si>
  <si>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</si>
  <si>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</si>
  <si>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</si>
  <si>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</si>
  <si>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</si>
  <si>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</si>
  <si>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</si>
  <si>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</si>
  <si>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</si>
  <si>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</si>
  <si>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</si>
  <si>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</si>
  <si>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</si>
  <si>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</si>
  <si>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</si>
  <si>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</si>
  <si>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</si>
  <si>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</si>
  <si>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</si>
  <si>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</si>
  <si>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</si>
  <si>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</si>
  <si>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</si>
  <si>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</si>
  <si>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</si>
  <si>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</si>
  <si>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</si>
  <si>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</si>
  <si>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</si>
  <si>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</si>
  <si>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</si>
  <si>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</si>
  <si>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</si>
  <si>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</si>
  <si>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</si>
  <si>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</si>
  <si>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</si>
  <si>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</si>
  <si>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</si>
  <si>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</si>
  <si>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</si>
  <si>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</si>
  <si>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</si>
  <si>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</si>
  <si>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</si>
  <si>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</si>
  <si>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</si>
  <si>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</si>
  <si>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</si>
  <si>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</si>
  <si>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</si>
  <si>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</si>
  <si>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</si>
  <si>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</si>
  <si>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</si>
  <si>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</si>
  <si>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</si>
  <si>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</si>
  <si>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</si>
  <si>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</si>
  <si>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</si>
  <si>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</si>
  <si>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</si>
  <si>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</si>
  <si>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</si>
  <si>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</si>
  <si>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</si>
  <si>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</si>
  <si>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</si>
  <si>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</si>
  <si>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</si>
  <si>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</si>
  <si>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</si>
  <si>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</si>
  <si>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</si>
  <si>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</si>
  <si>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</si>
  <si>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</si>
  <si>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</si>
  <si>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</si>
  <si>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</si>
  <si>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</si>
  <si>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</si>
  <si>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</si>
  <si>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</si>
  <si>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</si>
  <si>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</si>
  <si>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</si>
  <si>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</si>
  <si>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</si>
  <si>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</si>
  <si>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</si>
  <si>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</si>
  <si>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</si>
  <si>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</si>
  <si>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</si>
  <si>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</si>
  <si>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</si>
  <si>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</si>
  <si>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</si>
  <si>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</si>
  <si>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</si>
  <si>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</si>
  <si>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</si>
  <si>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</si>
  <si>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</si>
  <si>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</si>
  <si>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</si>
  <si>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</si>
  <si>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</si>
  <si>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</si>
  <si>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</si>
  <si>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</si>
  <si>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</si>
  <si>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</si>
  <si>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</si>
  <si>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</si>
  <si>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</si>
  <si>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</si>
  <si>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</si>
  <si>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</si>
  <si>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</si>
  <si>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</si>
  <si>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</si>
  <si>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</si>
  <si>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</si>
  <si>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</si>
  <si>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</si>
  <si>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</si>
  <si>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</si>
  <si>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</si>
  <si>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</si>
  <si>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</si>
  <si>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</si>
  <si>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</si>
  <si>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</si>
  <si>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</si>
  <si>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</si>
  <si>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</si>
  <si>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</si>
  <si>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</si>
  <si>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</si>
  <si>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</si>
  <si>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</si>
  <si>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</si>
  <si>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</si>
  <si>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</si>
  <si>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</si>
  <si>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</si>
  <si>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</si>
  <si>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</si>
  <si>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</si>
  <si>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</si>
  <si>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</si>
  <si>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</si>
  <si>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</si>
  <si>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</si>
  <si>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</si>
  <si>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</si>
  <si>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</si>
  <si>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</si>
  <si>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</si>
  <si>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</si>
  <si>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</si>
  <si>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</si>
  <si>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</si>
  <si>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</si>
  <si>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</si>
  <si>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</si>
  <si>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</si>
  <si>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</si>
  <si>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</si>
  <si>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</si>
  <si>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</si>
  <si>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</si>
  <si>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</si>
  <si>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</si>
  <si>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</si>
  <si>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</si>
  <si>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</si>
  <si>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</si>
  <si>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</si>
  <si>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</si>
  <si>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</si>
  <si>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</si>
  <si>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</si>
  <si>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</si>
  <si>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</si>
  <si>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</si>
  <si>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</si>
  <si>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</si>
  <si>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</si>
  <si>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</si>
  <si>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</si>
  <si>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</si>
  <si>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</si>
  <si>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</si>
  <si>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</si>
  <si>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</si>
  <si>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</si>
  <si>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</si>
  <si>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</si>
  <si>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</si>
  <si>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</si>
  <si>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</si>
  <si>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</si>
  <si>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</si>
  <si>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</si>
  <si>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</si>
  <si>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</si>
  <si>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</si>
  <si>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</si>
  <si>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</si>
  <si>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</si>
  <si>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</si>
  <si>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</si>
  <si>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</si>
  <si>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</si>
  <si>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</si>
  <si>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</si>
  <si>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</si>
  <si>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</si>
  <si>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</si>
  <si>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</si>
  <si>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</si>
  <si>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</si>
  <si>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</si>
  <si>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</si>
  <si>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</si>
  <si>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</si>
  <si>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</si>
  <si>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</si>
  <si>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</si>
  <si>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</si>
  <si>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</si>
  <si>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</si>
  <si>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</si>
  <si>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</si>
  <si>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</si>
  <si>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</si>
  <si>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</si>
  <si>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</si>
  <si>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</si>
  <si>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</si>
  <si>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</si>
  <si>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</si>
  <si>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</si>
  <si>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</si>
  <si>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</si>
  <si>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</si>
  <si>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</si>
  <si>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</si>
  <si>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</si>
  <si>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</si>
  <si>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</si>
  <si>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</si>
  <si>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</si>
  <si>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</si>
  <si>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</si>
  <si>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</si>
  <si>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</si>
  <si>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</si>
  <si>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</si>
  <si>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</si>
  <si>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</si>
  <si>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</si>
  <si>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</si>
  <si>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</si>
  <si>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</si>
  <si>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</si>
  <si>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</si>
  <si>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</si>
  <si>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</si>
  <si>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</si>
  <si>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</si>
  <si>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</si>
  <si>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</si>
  <si>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</si>
  <si>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</si>
  <si>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</si>
  <si>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</si>
  <si>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</si>
  <si>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</si>
  <si>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</si>
  <si>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</si>
  <si>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</si>
  <si>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</si>
  <si>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</si>
  <si>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</si>
  <si>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</si>
  <si>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</si>
  <si>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</si>
  <si>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</si>
  <si>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</si>
  <si>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</si>
  <si>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</si>
  <si>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</si>
  <si>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</si>
  <si>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</si>
  <si>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</si>
  <si>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</si>
  <si>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</si>
  <si>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</si>
  <si>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</si>
  <si>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</si>
  <si>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</si>
  <si>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</si>
  <si>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</si>
  <si>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</si>
  <si>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</si>
  <si>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</si>
  <si>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</si>
  <si>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</si>
  <si>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</si>
  <si>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</si>
  <si>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</si>
  <si>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</si>
  <si>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</si>
  <si>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</si>
  <si>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</si>
  <si>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</si>
  <si>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</si>
  <si>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</si>
  <si>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</si>
  <si>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</si>
  <si>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</si>
  <si>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</si>
  <si>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</si>
  <si>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</si>
  <si>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</si>
  <si>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</si>
  <si>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</si>
  <si>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</si>
  <si>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</si>
  <si>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</si>
  <si>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</si>
  <si>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</si>
  <si>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</si>
  <si>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</si>
  <si>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</si>
  <si>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</si>
  <si>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</si>
  <si>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</si>
  <si>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</si>
  <si>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</si>
  <si>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</si>
  <si>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</si>
  <si>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</si>
  <si>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</si>
  <si>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</si>
  <si>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</si>
  <si>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</si>
  <si>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</si>
  <si>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</si>
  <si>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</si>
  <si>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</si>
  <si>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</si>
  <si>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</si>
  <si>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</si>
  <si>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</si>
  <si>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</si>
  <si>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</si>
  <si>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</si>
  <si>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</si>
  <si>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</si>
  <si>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</si>
  <si>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</si>
  <si>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</si>
  <si>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</si>
  <si>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</si>
  <si>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</si>
  <si>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</si>
  <si>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</si>
  <si>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</si>
  <si>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</si>
  <si>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</si>
  <si>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</si>
  <si>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</si>
  <si>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</si>
  <si>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</si>
  <si>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</si>
  <si>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</si>
  <si>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</si>
  <si>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</si>
  <si>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</si>
  <si>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</si>
  <si>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</si>
  <si>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</si>
  <si>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</si>
  <si>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</si>
  <si>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</si>
  <si>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</si>
  <si>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</si>
  <si>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</si>
  <si>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</si>
  <si>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</si>
  <si>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</si>
  <si>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</si>
  <si>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</si>
  <si>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</si>
  <si>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</si>
  <si>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</si>
  <si>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</si>
  <si>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</si>
  <si>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</si>
  <si>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</si>
  <si>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</si>
  <si>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</si>
  <si>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</si>
  <si>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</si>
  <si>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</si>
  <si>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</si>
  <si>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</si>
  <si>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</si>
  <si>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</si>
  <si>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</si>
  <si>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</si>
  <si>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</si>
  <si>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</si>
  <si>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</si>
  <si>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</si>
  <si>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</si>
  <si>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</si>
  <si>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</si>
  <si>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</si>
  <si>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</si>
  <si>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</si>
  <si>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</si>
  <si>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</si>
  <si>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</si>
  <si>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</si>
  <si>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</si>
  <si>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</si>
  <si>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</si>
  <si>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</si>
  <si>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</si>
  <si>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</si>
  <si>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</si>
  <si>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</si>
  <si>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</si>
  <si>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</si>
  <si>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</si>
  <si>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</si>
  <si>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</si>
  <si>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</si>
  <si>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</si>
  <si>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</si>
  <si>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</si>
  <si>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</si>
  <si>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</si>
  <si>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</si>
  <si>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</si>
  <si>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</si>
  <si>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</si>
  <si>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</si>
  <si>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</si>
  <si>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</si>
  <si>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</si>
  <si>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</si>
  <si>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</si>
  <si>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</si>
  <si>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</si>
  <si>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</si>
  <si>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</si>
  <si>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</si>
  <si>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</si>
  <si>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</si>
  <si>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</si>
  <si>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</si>
  <si>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</si>
  <si>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</si>
  <si>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</si>
  <si>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</si>
  <si>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</si>
  <si>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</si>
  <si>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</si>
  <si>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</si>
  <si>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</si>
  <si>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</si>
  <si>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</si>
  <si>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</si>
  <si>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</si>
  <si>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</si>
  <si>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</si>
  <si>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</si>
  <si>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</si>
  <si>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</si>
  <si>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</si>
  <si>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</si>
  <si>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</si>
  <si>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</si>
  <si>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</si>
  <si>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</si>
  <si>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</si>
  <si>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</si>
  <si>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</si>
  <si>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</si>
  <si>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</si>
  <si>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</si>
  <si>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</si>
  <si>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</si>
  <si>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</si>
  <si>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</si>
  <si>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</si>
  <si>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</si>
  <si>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</si>
  <si>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</si>
  <si>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</si>
  <si>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</si>
  <si>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</si>
  <si>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</si>
  <si>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</si>
  <si>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</si>
  <si>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</si>
  <si>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</si>
  <si>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</si>
  <si>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</si>
  <si>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</si>
  <si>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</si>
  <si>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</si>
  <si>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</si>
  <si>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</si>
  <si>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</si>
  <si>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</si>
  <si>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</si>
  <si>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</si>
  <si>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</si>
  <si>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</si>
  <si>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</si>
  <si>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</si>
  <si>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</si>
  <si>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</si>
  <si>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</si>
  <si>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</si>
  <si>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</si>
  <si>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</si>
  <si>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</si>
  <si>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</si>
  <si>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</si>
  <si>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</si>
  <si>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</si>
  <si>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</si>
  <si>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</si>
  <si>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</si>
  <si>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</si>
  <si>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</si>
  <si>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</si>
  <si>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</si>
  <si>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</si>
  <si>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</si>
  <si>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</si>
  <si>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</si>
  <si>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</si>
  <si>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</si>
  <si>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</si>
  <si>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</si>
  <si>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</si>
  <si>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</si>
  <si>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</si>
  <si>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</si>
  <si>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</si>
  <si>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</si>
  <si>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</si>
  <si>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</si>
  <si>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</si>
  <si>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</si>
  <si>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</si>
  <si>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</si>
  <si>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</si>
  <si>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</si>
  <si>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</si>
  <si>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</si>
  <si>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</si>
  <si>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</si>
  <si>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</si>
  <si>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</si>
  <si>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</si>
  <si>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</si>
  <si>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</si>
  <si>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</si>
  <si>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</si>
  <si>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</si>
  <si>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</si>
  <si>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</si>
  <si>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</si>
  <si>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</si>
  <si>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</si>
  <si>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</si>
  <si>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</si>
  <si>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</si>
  <si>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</si>
  <si>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</si>
  <si>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</si>
  <si>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</si>
  <si>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</si>
  <si>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</si>
  <si>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</si>
  <si>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</si>
  <si>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</si>
  <si>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</si>
  <si>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</si>
  <si>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</si>
  <si>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</si>
  <si>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</si>
  <si>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</si>
  <si>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</si>
  <si>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</si>
  <si>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</si>
  <si>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</si>
  <si>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</si>
  <si>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</si>
  <si>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</si>
  <si>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</si>
  <si>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</si>
  <si>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</si>
  <si>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</si>
  <si>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</si>
  <si>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</si>
  <si>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</si>
  <si>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</si>
  <si>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</si>
  <si>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</si>
  <si>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</si>
  <si>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</si>
  <si>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</si>
  <si>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</si>
  <si>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</si>
  <si>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</si>
  <si>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</si>
  <si>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</si>
  <si>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</si>
  <si>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</si>
  <si>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</si>
  <si>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</si>
  <si>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</si>
  <si>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</si>
  <si>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</si>
  <si>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</si>
  <si>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</si>
  <si>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</si>
  <si>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</si>
  <si>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</si>
  <si>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</si>
  <si>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</si>
  <si>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</si>
  <si>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</si>
  <si>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</si>
  <si>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</si>
  <si>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</si>
  <si>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</si>
  <si>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</si>
  <si>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</si>
  <si>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</si>
  <si>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</si>
  <si>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</si>
  <si>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</si>
  <si>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</si>
  <si>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</si>
  <si>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</si>
  <si>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</si>
  <si>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</si>
  <si>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</si>
  <si>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</si>
  <si>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</si>
  <si>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</si>
  <si>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</si>
  <si>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</si>
  <si>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</si>
  <si>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</si>
  <si>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</si>
  <si>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</si>
  <si>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</si>
  <si>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</si>
  <si>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</si>
  <si>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</si>
  <si>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</si>
  <si>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</si>
  <si>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</si>
  <si>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</si>
  <si>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</si>
  <si>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</si>
  <si>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</si>
  <si>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</si>
  <si>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</si>
  <si>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</si>
  <si>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</si>
  <si>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</si>
  <si>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</si>
  <si>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</si>
  <si>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</si>
  <si>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</si>
  <si>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</si>
  <si>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</si>
  <si>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</si>
  <si>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</si>
  <si>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</si>
  <si>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</si>
  <si>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</si>
  <si>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</si>
  <si>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</si>
  <si>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</si>
  <si>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</si>
  <si>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</si>
  <si>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</si>
  <si>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</si>
  <si>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</si>
  <si>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</si>
  <si>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</si>
  <si>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</si>
  <si>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</si>
  <si>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</si>
  <si>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</si>
  <si>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</si>
  <si>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</si>
  <si>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</si>
  <si>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</si>
  <si>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</si>
  <si>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</si>
  <si>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</si>
  <si>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</si>
  <si>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</si>
  <si>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</si>
  <si>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</si>
  <si>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</si>
  <si>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</si>
  <si>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</si>
  <si>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</si>
  <si>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</si>
  <si>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</si>
  <si>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</si>
  <si>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</si>
  <si>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</si>
  <si>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</si>
  <si>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</si>
  <si>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</si>
  <si>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</si>
  <si>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</si>
  <si>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</si>
  <si>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</si>
  <si>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</si>
  <si>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</si>
  <si>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</si>
  <si>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</si>
  <si>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</si>
  <si>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</si>
  <si>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</si>
  <si>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</si>
  <si>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</si>
  <si>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</si>
  <si>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</si>
  <si>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</si>
  <si>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</si>
  <si>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</si>
  <si>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</si>
  <si>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</si>
  <si>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</si>
  <si>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</si>
  <si>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</si>
  <si>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</si>
  <si>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</si>
  <si>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</si>
  <si>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</si>
  <si>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</si>
  <si>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</si>
  <si>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</si>
  <si>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</si>
  <si>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</si>
  <si>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</si>
  <si>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</si>
  <si>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</si>
  <si>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</si>
  <si>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</si>
  <si>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</si>
  <si>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</si>
  <si>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</si>
  <si>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</si>
  <si>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</si>
  <si>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</si>
  <si>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</si>
  <si>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</si>
  <si>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</si>
  <si>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</si>
  <si>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</si>
  <si>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</si>
  <si>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</si>
  <si>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</si>
  <si>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</si>
  <si>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</si>
  <si>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</si>
  <si>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</si>
  <si>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</si>
  <si>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</si>
  <si>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</si>
  <si>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</si>
  <si>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</si>
  <si>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</si>
  <si>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</si>
  <si>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</si>
  <si>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</si>
  <si>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</si>
  <si>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</si>
  <si>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</si>
  <si>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</si>
  <si>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</si>
  <si>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</si>
  <si>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</si>
  <si>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</si>
  <si>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</si>
  <si>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</si>
  <si>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</si>
  <si>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</si>
  <si>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</si>
  <si>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</si>
  <si>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</si>
  <si>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</si>
  <si>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</si>
  <si>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</si>
  <si>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</si>
  <si>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</si>
  <si>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</si>
  <si>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</si>
  <si>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</si>
  <si>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</si>
  <si>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</si>
  <si>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</si>
  <si>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</si>
  <si>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</si>
  <si>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</si>
  <si>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</si>
  <si>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</si>
  <si>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</si>
  <si>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</si>
  <si>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</si>
  <si>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</si>
  <si>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</si>
  <si>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</si>
  <si>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</si>
  <si>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</si>
  <si>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</si>
  <si>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</si>
  <si>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</si>
  <si>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</si>
  <si>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</si>
  <si>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</si>
  <si>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</si>
  <si>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</si>
  <si>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</si>
  <si>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</si>
  <si>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</si>
  <si>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</si>
  <si>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</si>
  <si>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</si>
  <si>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</si>
  <si>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</si>
  <si>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</si>
  <si>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</si>
  <si>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</si>
  <si>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</si>
  <si>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</si>
  <si>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</si>
  <si>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</si>
  <si>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</si>
  <si>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</si>
  <si>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</si>
  <si>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</si>
  <si>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</si>
  <si>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</si>
  <si>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</si>
  <si>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</si>
  <si>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</si>
  <si>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</si>
  <si>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</si>
  <si>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</si>
  <si>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</si>
  <si>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</si>
  <si>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</si>
  <si>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</si>
  <si>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</si>
  <si>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</si>
  <si>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</si>
  <si>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</si>
  <si>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</si>
  <si>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</si>
  <si>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</si>
  <si>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</si>
  <si>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</si>
  <si>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</si>
  <si>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</si>
  <si>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</si>
  <si>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</si>
  <si>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</si>
  <si>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</si>
  <si>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</si>
  <si>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</si>
  <si>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</si>
  <si>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</si>
  <si>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</si>
  <si>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</si>
  <si>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</si>
  <si>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</si>
  <si>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</si>
  <si>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</si>
  <si>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</si>
  <si>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</si>
  <si>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</si>
  <si>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</si>
  <si>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</si>
  <si>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</si>
  <si>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</si>
  <si>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</si>
  <si>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</si>
  <si>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</si>
  <si>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</si>
  <si>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</si>
  <si>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</si>
  <si>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</si>
  <si>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</si>
  <si>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</si>
  <si>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</si>
  <si>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</si>
  <si>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</si>
  <si>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</si>
  <si>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</si>
  <si>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</si>
  <si>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</si>
  <si>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</si>
  <si>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</si>
  <si>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</si>
  <si>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</si>
  <si>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</si>
  <si>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</si>
  <si>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</si>
  <si>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</si>
  <si>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</si>
  <si>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</si>
  <si>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</si>
  <si>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</si>
  <si>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</si>
  <si>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</si>
  <si>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</si>
  <si>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</si>
  <si>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</si>
  <si>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</si>
  <si>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</si>
  <si>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</si>
  <si>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</si>
  <si>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</si>
  <si>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</si>
  <si>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</si>
  <si>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</si>
  <si>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</si>
  <si>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</si>
  <si>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</si>
  <si>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</si>
  <si>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</si>
  <si>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</si>
  <si>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</si>
  <si>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</si>
  <si>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</si>
  <si>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</si>
  <si>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</si>
  <si>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</si>
  <si>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</si>
  <si>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</si>
  <si>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</si>
  <si>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</si>
  <si>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</si>
  <si>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</si>
  <si>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</si>
  <si>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</si>
  <si>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</si>
  <si>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</si>
  <si>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</si>
  <si>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</si>
  <si>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</si>
  <si>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</si>
  <si>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</si>
  <si>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</si>
  <si>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</si>
  <si>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</si>
  <si>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</si>
  <si>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</si>
  <si>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</si>
  <si>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</si>
  <si>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</si>
  <si>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</si>
  <si>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</si>
  <si>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</si>
  <si>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</si>
  <si>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</si>
  <si>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</si>
  <si>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</si>
  <si>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</si>
  <si>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</si>
  <si>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</si>
  <si>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</si>
  <si>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</si>
  <si>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</si>
  <si>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</si>
  <si>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</si>
  <si>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</si>
  <si>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</si>
  <si>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</si>
  <si>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</si>
  <si>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</si>
  <si>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</si>
  <si>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</si>
  <si>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</si>
  <si>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</si>
  <si>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</si>
  <si>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</si>
  <si>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</si>
  <si>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</si>
  <si>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</si>
  <si>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</si>
  <si>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</si>
  <si>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</si>
  <si>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</si>
  <si>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</si>
  <si>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</si>
  <si>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</si>
  <si>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</si>
  <si>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</si>
  <si>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</si>
  <si>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</si>
  <si>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</si>
  <si>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</si>
  <si>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</si>
  <si>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</si>
  <si>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</si>
  <si>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</si>
  <si>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</si>
  <si>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</si>
  <si>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</si>
  <si>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</si>
  <si>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</si>
  <si>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</si>
  <si>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</si>
  <si>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</si>
  <si>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</si>
  <si>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</si>
  <si>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</si>
  <si>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</si>
  <si>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</si>
  <si>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</si>
  <si>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</si>
  <si>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</si>
  <si>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</si>
  <si>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</si>
  <si>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</si>
  <si>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</si>
  <si>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</si>
  <si>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</si>
  <si>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</si>
  <si>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</si>
  <si>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</si>
  <si>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</si>
  <si>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</si>
  <si>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</si>
  <si>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</si>
  <si>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</si>
  <si>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</si>
  <si>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</si>
  <si>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</si>
  <si>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</si>
  <si>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</si>
  <si>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</si>
  <si>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</si>
  <si>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</si>
  <si>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</si>
  <si>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</si>
  <si>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</si>
  <si>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</si>
  <si>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</si>
  <si>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</si>
  <si>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</si>
  <si>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</si>
  <si>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</si>
  <si>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</si>
  <si>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</si>
  <si>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</si>
  <si>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</si>
  <si>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</si>
  <si>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</si>
  <si>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</si>
  <si>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</si>
  <si>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</si>
  <si>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</si>
  <si>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</si>
  <si>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</si>
  <si>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</si>
  <si>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</si>
  <si>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</si>
  <si>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</si>
  <si>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</si>
  <si>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</si>
  <si>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</si>
  <si>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</si>
  <si>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</si>
  <si>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</si>
  <si>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</si>
  <si>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</si>
  <si>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</si>
  <si>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</si>
  <si>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</si>
  <si>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</si>
  <si>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</si>
  <si>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</si>
  <si>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</si>
  <si>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</si>
  <si>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</si>
  <si>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</si>
  <si>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</si>
  <si>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</si>
  <si>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</si>
  <si>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</si>
  <si>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</si>
  <si>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</si>
  <si>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</si>
  <si>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</si>
  <si>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</si>
  <si>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</si>
  <si>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</si>
  <si>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</si>
  <si>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</si>
  <si>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</si>
  <si>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</si>
  <si>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</si>
  <si>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</si>
  <si>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</si>
  <si>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</si>
  <si>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</si>
  <si>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</si>
  <si>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</si>
  <si>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</si>
  <si>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</si>
  <si>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</si>
  <si>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</si>
  <si>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</si>
  <si>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</si>
  <si>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</si>
  <si>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</si>
  <si>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</si>
  <si>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</si>
  <si>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</si>
  <si>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</si>
  <si>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</si>
  <si>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</si>
  <si>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</si>
  <si>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</si>
  <si>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</si>
  <si>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</si>
  <si>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</si>
  <si>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</si>
  <si>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</si>
  <si>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</si>
  <si>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</si>
  <si>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</si>
  <si>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</si>
  <si>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</si>
  <si>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</si>
  <si>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</si>
  <si>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</si>
  <si>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</si>
  <si>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</si>
  <si>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</si>
  <si>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</si>
  <si>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</si>
  <si>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</si>
  <si>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</si>
  <si>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</si>
  <si>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</si>
  <si>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</si>
  <si>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</si>
  <si>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</si>
  <si>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</si>
  <si>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</si>
  <si>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</si>
  <si>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</si>
  <si>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</si>
  <si>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</si>
  <si>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</si>
  <si>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</si>
  <si>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</si>
  <si>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</si>
  <si>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</si>
  <si>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</si>
  <si>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</si>
  <si>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</si>
  <si>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</si>
  <si>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</si>
  <si>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</si>
  <si>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</si>
  <si>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</si>
  <si>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</si>
  <si>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</si>
  <si>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</si>
  <si>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</si>
  <si>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</si>
  <si>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</si>
  <si>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</si>
  <si>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</si>
  <si>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</si>
  <si>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</si>
  <si>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</si>
  <si>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</si>
  <si>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</si>
  <si>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</si>
  <si>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</si>
  <si>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</si>
  <si>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</si>
  <si>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</si>
  <si>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</si>
  <si>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</si>
  <si>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</si>
  <si>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</si>
  <si>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</si>
  <si>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</si>
  <si>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</si>
  <si>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</si>
  <si>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</si>
  <si>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</si>
  <si>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</si>
  <si>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</si>
  <si>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</si>
  <si>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</si>
  <si>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</si>
  <si>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</si>
  <si>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</si>
  <si>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</si>
  <si>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</si>
  <si>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</si>
  <si>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</si>
  <si>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</si>
  <si>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</si>
  <si>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</si>
  <si>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</si>
  <si>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</si>
  <si>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</si>
  <si>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</si>
  <si>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</si>
  <si>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</si>
  <si>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</si>
  <si>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</si>
  <si>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</si>
  <si>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</si>
  <si>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</si>
  <si>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</si>
  <si>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</si>
  <si>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</si>
  <si>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</si>
  <si>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</si>
  <si>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</si>
  <si>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</si>
  <si>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</si>
  <si>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</si>
  <si>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</si>
  <si>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</si>
  <si>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</si>
  <si>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</si>
  <si>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</si>
  <si>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</si>
  <si>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</si>
  <si>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</si>
  <si>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</si>
  <si>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</si>
  <si>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</si>
  <si>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</si>
  <si>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</si>
  <si>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</si>
  <si>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</si>
  <si>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</si>
  <si>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</si>
  <si>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</si>
  <si>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</si>
  <si>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</si>
  <si>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</si>
  <si>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</si>
  <si>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</si>
  <si>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</si>
  <si>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</si>
  <si>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</si>
  <si>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</si>
  <si>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</si>
  <si>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</si>
  <si>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</si>
  <si>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</si>
  <si>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</si>
  <si>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</si>
  <si>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</si>
  <si>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</si>
  <si>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</si>
  <si>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</si>
  <si>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</si>
  <si>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</si>
  <si>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</si>
  <si>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</si>
  <si>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</si>
  <si>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</si>
  <si>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</si>
  <si>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</si>
  <si>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</si>
  <si>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</si>
  <si>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</si>
  <si>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</si>
  <si>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</si>
  <si>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</si>
  <si>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</si>
  <si>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</si>
  <si>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</si>
  <si>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</si>
  <si>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</si>
  <si>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</si>
  <si>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</si>
  <si>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</si>
  <si>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</si>
  <si>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</si>
  <si>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</si>
  <si>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</si>
  <si>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</si>
  <si>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</si>
  <si>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</si>
  <si>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</si>
  <si>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</si>
  <si>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</si>
  <si>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</si>
  <si>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</si>
  <si>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</si>
  <si>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</si>
  <si>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</si>
  <si>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</si>
  <si>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</si>
  <si>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</si>
  <si>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</si>
  <si>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</si>
  <si>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</si>
  <si>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</si>
  <si>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</si>
  <si>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</si>
  <si>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</si>
  <si>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</si>
  <si>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</si>
  <si>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</si>
  <si>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</si>
  <si>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</si>
  <si>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</si>
  <si>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</si>
  <si>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</si>
  <si>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</si>
  <si>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</si>
  <si>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</si>
  <si>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</si>
  <si>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</si>
  <si>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</si>
  <si>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</si>
  <si>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</si>
  <si>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</si>
  <si>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</si>
  <si>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</si>
  <si>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</si>
  <si>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</si>
  <si>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</si>
  <si>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</si>
  <si>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</si>
  <si>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</si>
  <si>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</si>
  <si>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</si>
  <si>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</si>
  <si>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</si>
  <si>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</si>
  <si>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</si>
  <si>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</si>
  <si>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</si>
  <si>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</si>
  <si>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</si>
  <si>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</si>
  <si>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</si>
  <si>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</si>
  <si>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</si>
  <si>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</si>
  <si>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</si>
  <si>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</si>
  <si>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</si>
  <si>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</si>
  <si>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</si>
  <si>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</si>
  <si>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</si>
  <si>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</si>
  <si>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</si>
  <si>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</si>
  <si>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</si>
  <si>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</si>
  <si>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</si>
  <si>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</si>
  <si>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</si>
  <si>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</si>
  <si>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</si>
  <si>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</si>
  <si>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</si>
  <si>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</si>
  <si>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</si>
  <si>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</si>
  <si>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</si>
  <si>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</si>
  <si>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</si>
  <si>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</si>
  <si>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</si>
  <si>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</si>
  <si>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</si>
  <si>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</si>
  <si>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</si>
  <si>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</si>
  <si>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</si>
  <si>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</si>
  <si>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</si>
  <si>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</si>
  <si>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</si>
  <si>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</si>
  <si>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</si>
  <si>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</si>
  <si>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</si>
  <si>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</si>
  <si>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</si>
  <si>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</si>
  <si>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</si>
  <si>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</si>
  <si>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</si>
  <si>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</si>
  <si>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</si>
  <si>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</si>
  <si>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</si>
  <si>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</si>
  <si>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</si>
  <si>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</si>
  <si>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</si>
  <si>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</si>
  <si>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</si>
  <si>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</si>
  <si>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</si>
  <si>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</si>
  <si>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</si>
  <si>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</si>
  <si>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</si>
  <si>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</si>
  <si>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</si>
  <si>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</si>
  <si>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</si>
  <si>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</si>
  <si>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</si>
  <si>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</si>
  <si>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</si>
  <si>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</si>
  <si>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</si>
  <si>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</si>
  <si>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</si>
  <si>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</si>
  <si>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</si>
  <si>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</si>
  <si>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</si>
  <si>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</si>
  <si>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</si>
  <si>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</si>
  <si>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</si>
  <si>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</si>
  <si>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</si>
  <si>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</si>
  <si>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</si>
  <si>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</si>
  <si>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</si>
  <si>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</si>
  <si>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</si>
  <si>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</si>
  <si>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</si>
  <si>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</si>
  <si>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</si>
  <si>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</si>
  <si>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</si>
  <si>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</si>
  <si>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</si>
  <si>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</si>
  <si>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</si>
  <si>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</si>
  <si>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</si>
  <si>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</si>
  <si>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</si>
  <si>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</si>
  <si>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</si>
  <si>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</si>
  <si>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</si>
  <si>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</si>
  <si>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</si>
  <si>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</si>
  <si>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</si>
  <si>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</si>
  <si>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</si>
  <si>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</si>
  <si>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</si>
  <si>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</si>
  <si>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</si>
  <si>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</si>
  <si>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</si>
  <si>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</si>
  <si>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</si>
  <si>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</si>
  <si>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</si>
  <si>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</si>
  <si>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</si>
  <si>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</si>
  <si>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</si>
  <si>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</si>
  <si>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</si>
  <si>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</si>
  <si>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</si>
  <si>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</si>
  <si>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</si>
  <si>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</si>
  <si>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</si>
  <si>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</si>
  <si>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</si>
  <si>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</si>
  <si>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</si>
  <si>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</si>
  <si>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</si>
  <si>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</si>
  <si>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</si>
  <si>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</si>
  <si>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</si>
  <si>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</si>
  <si>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</si>
  <si>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</si>
  <si>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</si>
  <si>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</si>
  <si>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</si>
  <si>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</si>
  <si>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</si>
  <si>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</si>
  <si>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</si>
  <si>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</si>
  <si>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</si>
  <si>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</si>
  <si>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</si>
  <si>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</si>
  <si>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</si>
  <si>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</si>
  <si>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</si>
  <si>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</si>
  <si>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</si>
  <si>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</si>
  <si>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</si>
  <si>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</si>
  <si>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</si>
  <si>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</si>
  <si>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</si>
  <si>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</si>
  <si>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</si>
  <si>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</si>
  <si>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</si>
  <si>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</si>
  <si>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</si>
  <si>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</si>
  <si>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</si>
  <si>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</si>
  <si>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</si>
  <si>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</si>
  <si>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</si>
  <si>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</si>
  <si>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</si>
  <si>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</si>
  <si>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</si>
  <si>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</si>
  <si>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</si>
  <si>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</si>
  <si>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</si>
  <si>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</si>
  <si>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</si>
  <si>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</si>
  <si>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</si>
  <si>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</si>
  <si>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</si>
  <si>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</si>
  <si>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</si>
  <si>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</si>
  <si>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</si>
  <si>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</si>
  <si>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</si>
  <si>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</si>
  <si>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</si>
  <si>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</si>
  <si>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</si>
  <si>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</si>
  <si>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</si>
  <si>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</si>
  <si>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</si>
  <si>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</si>
  <si>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</si>
  <si>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</si>
  <si>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</si>
  <si>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</si>
  <si>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</si>
  <si>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</si>
  <si>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</si>
  <si>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</si>
  <si>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</si>
  <si>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</si>
  <si>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</si>
  <si>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</si>
  <si>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</si>
  <si>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</si>
  <si>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</si>
  <si>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</si>
  <si>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</si>
  <si>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</si>
  <si>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</si>
  <si>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</si>
  <si>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</si>
  <si>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</si>
  <si>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</si>
  <si>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</si>
  <si>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</si>
  <si>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</si>
  <si>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</si>
  <si>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</si>
  <si>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</si>
  <si>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</si>
  <si>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</si>
  <si>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</si>
  <si>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</si>
  <si>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</si>
  <si>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</si>
  <si>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</si>
  <si>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</si>
  <si>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</si>
  <si>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</si>
  <si>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</si>
  <si>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</si>
  <si>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</si>
  <si>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</si>
  <si>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</si>
  <si>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</si>
  <si>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</si>
  <si>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</si>
  <si>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</si>
  <si>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</si>
  <si>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</si>
  <si>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</si>
  <si>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</si>
  <si>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</si>
  <si>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</si>
  <si>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</si>
  <si>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</si>
  <si>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</si>
  <si>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</si>
  <si>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</si>
  <si>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</si>
  <si>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</si>
  <si>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</si>
  <si>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</si>
  <si>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</si>
  <si>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</si>
  <si>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</si>
  <si>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</si>
  <si>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</si>
  <si>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</si>
  <si>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</si>
  <si>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</si>
  <si>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</si>
  <si>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</si>
  <si>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</si>
  <si>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</si>
  <si>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</si>
  <si>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</si>
  <si>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</si>
  <si>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</si>
  <si>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</si>
  <si>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</si>
  <si>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</si>
  <si>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</si>
  <si>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</si>
  <si>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</si>
  <si>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</si>
  <si>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</si>
  <si>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</si>
  <si>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</si>
  <si>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</si>
  <si>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</si>
  <si>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</si>
  <si>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</si>
  <si>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</si>
  <si>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</si>
  <si>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</si>
  <si>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</si>
  <si>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</si>
  <si>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</si>
  <si>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</si>
  <si>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</si>
  <si>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</si>
  <si>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</si>
  <si>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</si>
  <si>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</si>
  <si>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</si>
  <si>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</si>
  <si>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</si>
  <si>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</si>
  <si>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</si>
  <si>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</si>
  <si>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</si>
  <si>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</si>
  <si>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</si>
  <si>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</si>
  <si>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</si>
  <si>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</si>
  <si>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</si>
  <si>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</si>
  <si>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</si>
  <si>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</si>
  <si>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</si>
  <si>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</si>
  <si>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</si>
  <si>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</si>
  <si>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</si>
  <si>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</si>
  <si>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</si>
  <si>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</si>
  <si>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</si>
  <si>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</si>
  <si>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</si>
  <si>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</si>
  <si>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</si>
  <si>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</si>
  <si>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</si>
  <si>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</si>
  <si>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</si>
  <si>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</si>
  <si>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</si>
  <si>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</si>
  <si>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</si>
  <si>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</si>
  <si>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</si>
  <si>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</si>
  <si>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</si>
  <si>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</si>
  <si>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</si>
  <si>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</si>
  <si>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</si>
  <si>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</si>
  <si>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</si>
  <si>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</si>
  <si>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</si>
  <si>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</si>
  <si>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</si>
  <si>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</si>
  <si>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</si>
  <si>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</si>
  <si>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</si>
  <si>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</si>
  <si>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</si>
  <si>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</si>
  <si>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</si>
  <si>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</si>
  <si>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</si>
  <si>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</si>
  <si>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</si>
  <si>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</si>
  <si>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</si>
  <si>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</si>
  <si>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</si>
  <si>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</si>
  <si>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</si>
  <si>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</si>
  <si>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</si>
  <si>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</si>
  <si>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</si>
  <si>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</si>
  <si>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</si>
  <si>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</si>
  <si>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</si>
  <si>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</si>
  <si>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</si>
  <si>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</si>
  <si>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</si>
  <si>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</si>
  <si>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</si>
  <si>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</si>
  <si>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</si>
  <si>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</si>
  <si>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</si>
  <si>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</si>
  <si>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</si>
  <si>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</si>
  <si>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</si>
  <si>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</si>
  <si>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</si>
  <si>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</si>
  <si>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</si>
  <si>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</si>
  <si>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</si>
  <si>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</si>
  <si>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</si>
  <si>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</si>
  <si>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</si>
  <si>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</si>
  <si>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</si>
  <si>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</si>
  <si>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</si>
  <si>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</si>
  <si>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</si>
  <si>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</si>
  <si>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</si>
  <si>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</si>
  <si>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</si>
  <si>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</si>
  <si>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</si>
  <si>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</si>
  <si>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</si>
  <si>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</si>
  <si>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</si>
  <si>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</si>
  <si>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</si>
  <si>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</si>
  <si>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</si>
  <si>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</si>
  <si>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</si>
  <si>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</si>
  <si>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</si>
  <si>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</si>
  <si>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</si>
  <si>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</si>
  <si>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</si>
  <si>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</si>
  <si>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</si>
  <si>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</si>
  <si>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</si>
  <si>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</si>
  <si>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</si>
  <si>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</si>
  <si>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</si>
  <si>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</si>
  <si>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</si>
  <si>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</si>
  <si>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</si>
  <si>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</si>
  <si>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</si>
  <si>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</si>
  <si>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</si>
  <si>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</si>
  <si>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</si>
  <si>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</si>
  <si>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</si>
  <si>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</si>
  <si>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</si>
  <si>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</si>
  <si>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</si>
  <si>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</si>
  <si>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</si>
  <si>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</si>
  <si>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</si>
  <si>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</si>
  <si>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</si>
  <si>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</si>
  <si>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</si>
  <si>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</si>
  <si>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</si>
  <si>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</si>
  <si>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</si>
  <si>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</si>
  <si>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</si>
  <si>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</si>
  <si>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</si>
  <si>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</si>
  <si>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</si>
  <si>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</si>
  <si>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</si>
  <si>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</si>
  <si>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</si>
  <si>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</si>
  <si>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</si>
  <si>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</si>
  <si>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</si>
  <si>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</si>
  <si>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</si>
  <si>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</si>
  <si>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</si>
  <si>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</si>
  <si>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</si>
  <si>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</si>
  <si>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</si>
  <si>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</si>
  <si>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</si>
  <si>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</si>
  <si>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</si>
  <si>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</si>
  <si>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</si>
  <si>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</si>
  <si>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</si>
  <si>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</si>
  <si>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</si>
  <si>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</si>
  <si>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</si>
  <si>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</si>
  <si>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</si>
  <si>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</si>
  <si>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</si>
  <si>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</si>
  <si>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</si>
  <si>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</si>
  <si>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</si>
  <si>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</si>
  <si>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</si>
  <si>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</si>
  <si>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</si>
  <si>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</si>
  <si>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</si>
  <si>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</si>
  <si>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</si>
  <si>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</si>
  <si>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</si>
  <si>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</si>
  <si>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</si>
  <si>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</si>
  <si>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</si>
  <si>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</si>
  <si>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</si>
  <si>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</si>
  <si>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</si>
  <si>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</si>
  <si>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</si>
  <si>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</si>
  <si>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</si>
  <si>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</si>
  <si>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</si>
  <si>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</si>
  <si>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</si>
  <si>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</si>
  <si>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</si>
  <si>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</si>
  <si>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</si>
  <si>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</si>
  <si>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</si>
  <si>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</si>
  <si>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</si>
  <si>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</si>
  <si>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</si>
  <si>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</si>
  <si>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</si>
  <si>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</si>
  <si>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</si>
  <si>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</si>
  <si>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</si>
  <si>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</si>
  <si>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</si>
  <si>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</si>
  <si>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</si>
  <si>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</si>
  <si>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</si>
  <si>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</si>
  <si>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</si>
  <si>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</si>
  <si>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</si>
  <si>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</si>
  <si>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</si>
  <si>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</si>
  <si>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</si>
  <si>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</si>
  <si>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</si>
  <si>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</si>
  <si>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</si>
  <si>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</si>
  <si>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</si>
  <si>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</si>
  <si>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</si>
  <si>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</si>
  <si>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</si>
  <si>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</si>
  <si>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</si>
  <si>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</si>
  <si>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</si>
  <si>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</si>
  <si>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</si>
  <si>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</si>
  <si>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</si>
  <si>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</si>
  <si>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</si>
  <si>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</si>
  <si>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</si>
  <si>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</si>
  <si>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</si>
  <si>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</si>
  <si>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</si>
  <si>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</si>
  <si>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</si>
  <si>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</si>
  <si>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</si>
  <si>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</si>
  <si>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</si>
  <si>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</si>
  <si>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</si>
  <si>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</si>
  <si>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</si>
  <si>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</si>
  <si>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</si>
  <si>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</si>
  <si>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</si>
  <si>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</si>
  <si>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</si>
  <si>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</si>
  <si>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</si>
  <si>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</si>
  <si>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</si>
  <si>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</si>
  <si>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</si>
  <si>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</si>
  <si>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</si>
  <si>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</si>
  <si>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</si>
  <si>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</si>
  <si>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</si>
  <si>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</si>
  <si>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</si>
  <si>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</si>
  <si>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</si>
  <si>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</si>
  <si>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</si>
  <si>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</si>
  <si>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</si>
  <si>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</si>
  <si>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</si>
  <si>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</si>
  <si>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</si>
  <si>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</si>
  <si>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</si>
  <si>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</si>
  <si>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</si>
  <si>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</si>
  <si>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</si>
  <si>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</si>
  <si>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</si>
  <si>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</si>
  <si>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</si>
  <si>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</si>
  <si>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</si>
  <si>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</si>
  <si>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</si>
  <si>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</si>
  <si>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</si>
  <si>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</si>
  <si>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</si>
  <si>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</si>
  <si>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</si>
  <si>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</si>
  <si>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</si>
  <si>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</si>
  <si>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</si>
  <si>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</si>
  <si>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</si>
  <si>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</si>
  <si>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</si>
  <si>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</si>
  <si>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</si>
  <si>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</si>
  <si>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</si>
  <si>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</si>
  <si>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</si>
  <si>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</si>
  <si>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</si>
  <si>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</si>
  <si>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</si>
  <si>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</si>
  <si>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</si>
  <si>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</si>
  <si>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</si>
  <si>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</si>
  <si>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</si>
  <si>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</si>
  <si>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</si>
  <si>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</si>
  <si>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</si>
  <si>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</si>
  <si>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</si>
  <si>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</si>
  <si>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</si>
  <si>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</si>
  <si>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</si>
  <si>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</si>
  <si>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</si>
  <si>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</si>
  <si>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</si>
  <si>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</si>
  <si>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</si>
  <si>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</si>
  <si>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</si>
  <si>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</si>
  <si>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</si>
  <si>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</si>
  <si>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</si>
  <si>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</si>
  <si>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</si>
  <si>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</si>
  <si>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</si>
  <si>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</si>
  <si>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</si>
  <si>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</si>
  <si>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</si>
  <si>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</si>
  <si>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</si>
  <si>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</si>
  <si>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</si>
  <si>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</si>
  <si>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</si>
  <si>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</si>
  <si>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</si>
  <si>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</si>
  <si>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</si>
  <si>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</si>
  <si>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</si>
  <si>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</si>
  <si>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</si>
  <si>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</si>
  <si>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</si>
  <si>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</si>
  <si>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</si>
  <si>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</si>
  <si>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</si>
  <si>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</si>
  <si>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</si>
  <si>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</si>
  <si>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</si>
  <si>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</si>
  <si>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</si>
  <si>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</si>
  <si>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</si>
  <si>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</si>
  <si>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</si>
  <si>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</si>
  <si>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</si>
  <si>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</si>
  <si>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</si>
  <si>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</si>
  <si>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</si>
  <si>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</si>
  <si>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</si>
  <si>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</si>
  <si>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</si>
  <si>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</si>
  <si>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</si>
  <si>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</si>
  <si>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</si>
  <si>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</si>
  <si>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</si>
  <si>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</si>
  <si>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</si>
  <si>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</si>
  <si>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</si>
  <si>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</si>
  <si>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</si>
  <si>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</si>
  <si>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</si>
  <si>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</si>
  <si>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</si>
  <si>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</si>
  <si>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</si>
  <si>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</si>
  <si>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</si>
  <si>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</si>
  <si>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</si>
  <si>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</si>
  <si>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</si>
  <si>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</si>
  <si>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</si>
  <si>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</si>
  <si>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</si>
  <si>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</si>
  <si>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</si>
  <si>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</si>
  <si>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</si>
  <si>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</si>
  <si>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</si>
  <si>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</si>
  <si>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</si>
  <si>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</si>
  <si>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</si>
  <si>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</si>
  <si>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</si>
  <si>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</si>
  <si>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</si>
  <si>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</si>
  <si>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</si>
  <si>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</si>
  <si>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</si>
  <si>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</si>
  <si>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</si>
  <si>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</si>
  <si>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</si>
  <si>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</si>
  <si>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</si>
  <si>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</si>
  <si>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</si>
  <si>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</si>
  <si>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</si>
  <si>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</si>
  <si>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</si>
  <si>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</si>
  <si>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</si>
  <si>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</si>
  <si>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</si>
  <si>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</si>
  <si>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</si>
  <si>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</si>
  <si>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</si>
  <si>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</si>
  <si>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</si>
  <si>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</si>
  <si>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</si>
  <si>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</si>
  <si>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</si>
  <si>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</si>
  <si>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</si>
  <si>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</si>
  <si>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</si>
  <si>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</si>
  <si>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</si>
  <si>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</si>
  <si>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</si>
  <si>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</si>
  <si>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</si>
  <si>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</si>
  <si>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</si>
  <si>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</si>
  <si>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</si>
  <si>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</si>
  <si>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</si>
  <si>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</si>
  <si>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</si>
  <si>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</si>
  <si>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</si>
  <si>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</si>
  <si>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</si>
  <si>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</si>
  <si>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</si>
  <si>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</si>
  <si>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</si>
  <si>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</si>
  <si>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</si>
  <si>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</si>
  <si>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</si>
  <si>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</si>
  <si>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</si>
  <si>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</si>
  <si>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</si>
  <si>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</si>
  <si>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</si>
  <si>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</si>
  <si>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</si>
  <si>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</si>
  <si>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</si>
  <si>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</si>
  <si>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</si>
  <si>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</si>
  <si>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</si>
  <si>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</si>
  <si>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</si>
  <si>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</si>
  <si>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</si>
  <si>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</si>
  <si>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</si>
  <si>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</si>
  <si>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</si>
  <si>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</si>
  <si>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</si>
  <si>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</si>
  <si>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</si>
  <si>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</si>
  <si>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</si>
  <si>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</si>
  <si>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</si>
  <si>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</si>
  <si>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</si>
  <si>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</si>
  <si>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</si>
  <si>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</si>
  <si>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</si>
  <si>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</si>
  <si>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</si>
  <si>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</si>
  <si>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</si>
  <si>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</si>
  <si>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</si>
  <si>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</si>
  <si>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</si>
  <si>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</si>
  <si>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</si>
  <si>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</si>
  <si>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</si>
  <si>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</si>
  <si>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</si>
  <si>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</si>
  <si>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</si>
  <si>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</si>
  <si>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</si>
  <si>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</si>
  <si>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</si>
  <si>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</si>
  <si>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</si>
  <si>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</si>
  <si>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</si>
  <si>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</si>
  <si>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</si>
  <si>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</si>
  <si>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</si>
  <si>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</si>
  <si>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</si>
  <si>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</si>
  <si>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</si>
  <si>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</si>
  <si>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</si>
  <si>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</si>
  <si>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</si>
  <si>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</si>
  <si>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</si>
  <si>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</si>
  <si>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</si>
  <si>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</si>
  <si>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</si>
  <si>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</si>
  <si>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</si>
  <si>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</si>
  <si>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</si>
  <si>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</si>
  <si>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</si>
  <si>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</si>
  <si>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</si>
  <si>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</si>
  <si>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</si>
  <si>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</si>
  <si>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</si>
  <si>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</si>
  <si>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</si>
  <si>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</si>
  <si>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</si>
  <si>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</si>
  <si>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</si>
  <si>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</si>
  <si>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</si>
  <si>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</si>
  <si>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</si>
  <si>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</si>
  <si>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</si>
  <si>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</si>
  <si>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</si>
  <si>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</si>
  <si>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</si>
  <si>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</si>
  <si>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</si>
  <si>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</si>
  <si>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</si>
  <si>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</si>
  <si>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</si>
  <si>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</si>
  <si>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</si>
  <si>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</si>
  <si>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</si>
  <si>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</si>
  <si>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</si>
  <si>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</si>
  <si>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</si>
  <si>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</si>
  <si>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</si>
  <si>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</si>
  <si>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</si>
  <si>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</si>
  <si>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</si>
  <si>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</si>
  <si>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</si>
  <si>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</si>
  <si>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</si>
  <si>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</si>
  <si>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</si>
  <si>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</si>
  <si>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</si>
  <si>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</si>
  <si>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</si>
  <si>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</si>
  <si>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</si>
  <si>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</si>
  <si>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</si>
  <si>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</si>
  <si>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</si>
  <si>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</si>
  <si>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</si>
  <si>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</si>
  <si>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</si>
  <si>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</si>
  <si>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</si>
  <si>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</si>
  <si>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</si>
  <si>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</si>
  <si>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</si>
  <si>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</si>
  <si>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</si>
  <si>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</si>
  <si>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</si>
  <si>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</si>
  <si>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</si>
  <si>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</si>
  <si>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</si>
  <si>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</si>
  <si>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</si>
  <si>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</si>
  <si>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</si>
  <si>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</si>
  <si>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</si>
  <si>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</si>
  <si>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</si>
  <si>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</si>
  <si>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</si>
  <si>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</si>
  <si>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</si>
  <si>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</si>
  <si>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</si>
  <si>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</si>
  <si>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</si>
  <si>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</si>
  <si>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</si>
  <si>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</si>
  <si>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</si>
  <si>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</si>
  <si>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</si>
  <si>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</si>
  <si>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</si>
  <si>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</si>
  <si>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</si>
  <si>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</si>
  <si>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</si>
  <si>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</si>
  <si>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</si>
  <si>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</si>
  <si>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</si>
  <si>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</si>
  <si>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</si>
  <si>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</si>
  <si>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</si>
  <si>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</si>
  <si>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</si>
  <si>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</si>
  <si>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</si>
  <si>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</si>
  <si>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</si>
  <si>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</si>
  <si>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</si>
  <si>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</si>
  <si>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</si>
  <si>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</si>
  <si>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</si>
  <si>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</si>
  <si>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</si>
  <si>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</si>
  <si>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</si>
  <si>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</si>
  <si>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</si>
  <si>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</si>
  <si>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</si>
  <si>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</si>
  <si>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</si>
  <si>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</si>
  <si>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</si>
  <si>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</si>
  <si>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</si>
  <si>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</si>
  <si>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</si>
  <si>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</si>
  <si>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</si>
  <si>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</si>
  <si>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</si>
  <si>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</si>
  <si>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</si>
  <si>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</si>
  <si>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</si>
  <si>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</si>
  <si>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</si>
  <si>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</si>
  <si>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</si>
  <si>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</si>
  <si>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</si>
  <si>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</si>
  <si>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</si>
  <si>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</si>
  <si>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</si>
  <si>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</si>
  <si>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</si>
  <si>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</si>
  <si>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</si>
  <si>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</si>
  <si>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</si>
  <si>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</si>
  <si>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</si>
  <si>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</si>
  <si>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</si>
  <si>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</si>
  <si>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</si>
  <si>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</si>
  <si>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</si>
  <si>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</si>
  <si>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</si>
  <si>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</si>
  <si>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</si>
  <si>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</si>
  <si>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</si>
  <si>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</si>
  <si>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</si>
  <si>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</si>
  <si>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</si>
  <si>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</si>
  <si>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</si>
  <si>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</si>
  <si>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</si>
  <si>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</si>
  <si>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</si>
  <si>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</si>
  <si>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</si>
  <si>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</si>
  <si>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</si>
  <si>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</si>
  <si>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</si>
  <si>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</si>
  <si>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</si>
  <si>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</si>
  <si>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</si>
  <si>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</si>
  <si>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</si>
  <si>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</si>
  <si>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</si>
  <si>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</si>
  <si>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</si>
  <si>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</si>
  <si>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</si>
  <si>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</si>
  <si>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</si>
  <si>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</si>
  <si>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</si>
  <si>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</si>
  <si>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</si>
  <si>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</si>
  <si>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</si>
  <si>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</si>
  <si>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</si>
  <si>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</si>
  <si>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</si>
  <si>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</si>
  <si>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</si>
  <si>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</si>
  <si>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</si>
  <si>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</si>
  <si>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</si>
  <si>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</si>
  <si>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</si>
  <si>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</si>
  <si>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</si>
  <si>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</si>
  <si>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</si>
  <si>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</si>
  <si>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</si>
  <si>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</si>
  <si>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</si>
  <si>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</si>
  <si>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</si>
  <si>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</si>
  <si>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</si>
  <si>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</si>
  <si>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</si>
  <si>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</si>
  <si>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</si>
  <si>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</si>
  <si>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</si>
  <si>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</si>
  <si>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</si>
  <si>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</si>
  <si>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</si>
  <si>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</si>
  <si>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</si>
  <si>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</si>
  <si>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</si>
  <si>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</si>
  <si>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</si>
  <si>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</si>
  <si>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</si>
  <si>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</si>
  <si>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</si>
  <si>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</si>
  <si>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</si>
  <si>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</si>
  <si>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</si>
  <si>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</si>
  <si>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</si>
  <si>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</si>
  <si>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</si>
  <si>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</si>
  <si>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</si>
  <si>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</si>
  <si>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</si>
  <si>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</si>
  <si>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</si>
  <si>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</si>
  <si>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</si>
  <si>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</si>
  <si>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</si>
  <si>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</si>
  <si>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</si>
  <si>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</si>
  <si>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</si>
  <si>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</si>
  <si>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</si>
  <si>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</si>
  <si>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</si>
  <si>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</si>
  <si>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</si>
  <si>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</si>
  <si>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</si>
  <si>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</si>
  <si>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</si>
  <si>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</si>
  <si>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</si>
  <si>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</si>
  <si>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</si>
  <si>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</si>
  <si>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</si>
  <si>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</si>
  <si>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</si>
  <si>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</si>
  <si>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</si>
  <si>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</si>
  <si>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</si>
  <si>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</si>
  <si>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</si>
  <si>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</si>
  <si>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</si>
  <si>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</si>
  <si>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</si>
  <si>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</si>
  <si>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</si>
  <si>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</si>
  <si>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</si>
  <si>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</si>
  <si>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</si>
  <si>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</si>
  <si>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</si>
  <si>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</si>
  <si>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</si>
  <si>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</si>
  <si>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</si>
  <si>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</si>
  <si>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</si>
  <si>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</si>
  <si>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</si>
  <si>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</si>
  <si>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</si>
  <si>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</si>
  <si>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</si>
  <si>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</si>
  <si>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</si>
  <si>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</si>
  <si>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</si>
  <si>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</si>
  <si>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</si>
  <si>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</si>
  <si>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</si>
  <si>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</si>
  <si>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</si>
  <si>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</si>
  <si>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</si>
  <si>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</si>
  <si>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</si>
  <si>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</si>
  <si>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</si>
  <si>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</si>
  <si>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</si>
  <si>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</si>
  <si>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</si>
  <si>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</si>
  <si>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</si>
  <si>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</si>
  <si>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</si>
  <si>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</si>
  <si>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</si>
  <si>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</si>
  <si>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</si>
  <si>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</si>
  <si>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</si>
  <si>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</si>
  <si>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</si>
  <si>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</si>
  <si>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</si>
  <si>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</si>
  <si>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</si>
  <si>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</si>
  <si>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</si>
  <si>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</si>
  <si>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</si>
  <si>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</si>
  <si>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</si>
  <si>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</si>
  <si>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</si>
  <si>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</si>
  <si>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</si>
  <si>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</si>
  <si>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</si>
  <si>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</si>
  <si>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</si>
  <si>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</si>
  <si>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</si>
  <si>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</si>
  <si>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</si>
  <si>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</si>
  <si>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</si>
  <si>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</si>
  <si>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</si>
  <si>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</si>
  <si>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</si>
  <si>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</si>
  <si>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</si>
  <si>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</si>
  <si>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</si>
  <si>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</si>
  <si>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</si>
  <si>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</si>
  <si>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</si>
  <si>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</si>
  <si>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</si>
  <si>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</si>
  <si>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</si>
  <si>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</si>
  <si>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</si>
  <si>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</si>
  <si>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</si>
  <si>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</si>
  <si>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</si>
  <si>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</si>
  <si>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</si>
  <si>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</si>
  <si>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</si>
  <si>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</si>
  <si>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</si>
  <si>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</si>
  <si>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</si>
  <si>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</si>
  <si>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</si>
  <si>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</si>
  <si>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</si>
  <si>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</si>
  <si>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</si>
  <si>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</si>
  <si>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</si>
  <si>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</si>
  <si>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</si>
  <si>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</si>
  <si>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</si>
  <si>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</si>
  <si>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</si>
  <si>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</si>
  <si>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</si>
  <si>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</si>
  <si>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</si>
  <si>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</si>
  <si>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</si>
  <si>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</si>
  <si>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</si>
  <si>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</si>
  <si>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</si>
  <si>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</si>
  <si>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</si>
  <si>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</si>
  <si>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</si>
  <si>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</si>
  <si>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</si>
  <si>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</si>
  <si>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</si>
  <si>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</si>
  <si>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</si>
  <si>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</si>
  <si>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</si>
  <si>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</si>
  <si>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</si>
  <si>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</si>
  <si>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</si>
  <si>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</si>
  <si>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</si>
  <si>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</si>
  <si>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</si>
  <si>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</si>
  <si>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</si>
  <si>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</si>
  <si>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</si>
  <si>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</si>
  <si>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</si>
  <si>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</si>
  <si>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</si>
  <si>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</si>
  <si>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</si>
  <si>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</si>
  <si>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</si>
  <si>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</si>
  <si>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</si>
  <si>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</si>
  <si>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</si>
  <si>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</si>
  <si>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</si>
  <si>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</si>
  <si>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</si>
  <si>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</si>
  <si>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</si>
  <si>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</si>
  <si>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</si>
  <si>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</si>
  <si>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</si>
  <si>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</si>
  <si>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</si>
  <si>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</si>
  <si>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</si>
  <si>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</si>
  <si>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</si>
  <si>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</si>
  <si>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</si>
  <si>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</si>
  <si>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</si>
  <si>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</si>
  <si>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</si>
  <si>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</si>
  <si>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</si>
  <si>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</si>
  <si>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</si>
  <si>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</si>
  <si>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</si>
  <si>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</si>
  <si>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</si>
  <si>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</si>
  <si>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</si>
  <si>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</si>
  <si>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</si>
  <si>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</si>
  <si>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</si>
  <si>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</si>
  <si>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</si>
  <si>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</si>
  <si>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</si>
  <si>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</si>
  <si>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</si>
  <si>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</si>
  <si>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</si>
  <si>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</si>
  <si>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</si>
  <si>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</si>
  <si>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</si>
  <si>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</si>
  <si>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</si>
  <si>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</si>
  <si>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</si>
  <si>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</si>
  <si>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</si>
  <si>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</si>
  <si>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</si>
  <si>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</si>
  <si>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</si>
  <si>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</si>
  <si>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</si>
  <si>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</si>
  <si>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</si>
  <si>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</si>
  <si>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</si>
  <si>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</si>
  <si>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</si>
  <si>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</si>
  <si>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</si>
  <si>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</si>
  <si>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</si>
  <si>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</si>
  <si>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</si>
  <si>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</si>
  <si>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</si>
  <si>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</si>
  <si>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</si>
  <si>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</si>
  <si>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</si>
  <si>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</si>
  <si>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</si>
  <si>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</si>
  <si>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</si>
  <si>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</si>
  <si>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</si>
  <si>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</si>
  <si>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</si>
  <si>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</si>
  <si>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</si>
  <si>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</si>
  <si>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</si>
  <si>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</si>
  <si>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</si>
  <si>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</si>
  <si>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</si>
  <si>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</si>
  <si>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</si>
  <si>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</si>
  <si>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</si>
  <si>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</si>
  <si>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</si>
  <si>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</si>
  <si>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</si>
  <si>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</si>
  <si>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</si>
  <si>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</si>
  <si>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</si>
  <si>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</si>
  <si>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</si>
  <si>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</si>
  <si>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</si>
  <si>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</si>
  <si>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</si>
  <si>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</si>
  <si>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</si>
  <si>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</si>
  <si>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</si>
  <si>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</si>
  <si>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</si>
  <si>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</si>
  <si>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</si>
  <si>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</si>
  <si>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</si>
  <si>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</si>
  <si>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</si>
  <si>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</si>
  <si>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</si>
  <si>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</si>
  <si>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</si>
  <si>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</si>
  <si>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</si>
  <si>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</si>
  <si>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</si>
  <si>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</si>
  <si>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</si>
  <si>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</si>
  <si>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</si>
  <si>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</si>
  <si>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</si>
  <si>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</si>
  <si>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</si>
  <si>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</si>
  <si>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</si>
  <si>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</si>
  <si>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</si>
  <si>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</si>
  <si>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</si>
  <si>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</si>
  <si>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</si>
  <si>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</si>
  <si>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</si>
  <si>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</si>
  <si>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</si>
  <si>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</si>
  <si>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</si>
  <si>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</si>
  <si>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</si>
  <si>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</si>
  <si>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</si>
  <si>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</si>
  <si>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</si>
  <si>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</si>
  <si>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</si>
  <si>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</si>
  <si>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</si>
  <si>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</si>
  <si>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</si>
  <si>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</si>
  <si>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</si>
  <si>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</si>
  <si>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</si>
  <si>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</si>
  <si>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</si>
  <si>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</si>
  <si>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</si>
  <si>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</si>
  <si>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</si>
  <si>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</si>
  <si>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</si>
  <si>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</si>
  <si>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</si>
  <si>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</si>
  <si>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</si>
  <si>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</si>
  <si>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</si>
  <si>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</si>
  <si>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</si>
  <si>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</si>
  <si>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</si>
  <si>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</si>
  <si>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</si>
  <si>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</si>
  <si>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</si>
  <si>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</si>
  <si>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</si>
  <si>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</si>
  <si>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</si>
  <si>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</si>
  <si>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</si>
  <si>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</si>
  <si>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</si>
  <si>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</si>
  <si>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</si>
  <si>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</si>
  <si>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</si>
  <si>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</si>
  <si>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</si>
  <si>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</si>
  <si>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</si>
  <si>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</si>
  <si>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</si>
  <si>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</si>
  <si>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</si>
  <si>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</si>
  <si>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</si>
  <si>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</si>
  <si>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</si>
  <si>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</si>
  <si>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</si>
  <si>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</si>
  <si>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</si>
  <si>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</si>
  <si>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</si>
  <si>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</si>
  <si>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</si>
  <si>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</si>
  <si>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</si>
  <si>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</si>
  <si>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</si>
  <si>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</si>
  <si>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</si>
  <si>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</si>
  <si>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</si>
  <si>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</si>
  <si>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</si>
  <si>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</si>
  <si>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</si>
  <si>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</si>
  <si>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</si>
  <si>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</si>
  <si>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</si>
  <si>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</si>
  <si>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</si>
  <si>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</si>
  <si>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</si>
  <si>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</si>
  <si>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</si>
  <si>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</si>
  <si>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</si>
  <si>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</si>
  <si>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</si>
  <si>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</si>
  <si>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</si>
  <si>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</si>
  <si>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</si>
  <si>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</si>
  <si>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</si>
  <si>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</si>
  <si>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</si>
  <si>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</si>
  <si>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</si>
  <si>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</si>
  <si>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</si>
  <si>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</si>
  <si>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</si>
  <si>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</si>
  <si>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</si>
  <si>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</si>
  <si>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</si>
  <si>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</si>
  <si>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</si>
  <si>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</si>
  <si>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</si>
  <si>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</si>
  <si>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</si>
  <si>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</si>
  <si>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</si>
  <si>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</si>
  <si>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</si>
  <si>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</si>
  <si>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</si>
  <si>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</si>
  <si>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</si>
  <si>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</si>
  <si>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</si>
  <si>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</si>
  <si>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</si>
  <si>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</si>
  <si>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</si>
  <si>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</si>
  <si>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</si>
  <si>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</si>
  <si>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</si>
  <si>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</si>
  <si>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</si>
  <si>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</si>
  <si>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</si>
  <si>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</si>
  <si>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</si>
  <si>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</si>
  <si>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</si>
  <si>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</si>
  <si>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</si>
  <si>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</si>
  <si>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</si>
  <si>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</si>
  <si>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</si>
  <si>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</si>
  <si>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</si>
  <si>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</si>
  <si>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</si>
  <si>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</si>
  <si>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</si>
  <si>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</si>
  <si>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</si>
  <si>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</si>
  <si>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</si>
  <si>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</si>
  <si>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</si>
  <si>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</si>
  <si>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</si>
  <si>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</si>
  <si>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</si>
  <si>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</si>
  <si>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</si>
  <si>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</si>
  <si>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</si>
  <si>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</si>
  <si>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</si>
  <si>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</si>
  <si>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</si>
  <si>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</si>
  <si>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</si>
  <si>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</si>
  <si>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</si>
  <si>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</si>
  <si>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</si>
  <si>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</si>
  <si>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</si>
  <si>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</si>
  <si>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</si>
  <si>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</si>
  <si>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</si>
  <si>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</si>
  <si>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</si>
  <si>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</si>
  <si>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</si>
  <si>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</si>
  <si>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</si>
  <si>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</si>
  <si>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</si>
  <si>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</si>
  <si>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</si>
  <si>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</si>
  <si>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</si>
  <si>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</si>
  <si>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</si>
  <si>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</si>
  <si>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</si>
  <si>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</si>
  <si>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</si>
  <si>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</si>
  <si>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</si>
  <si>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</si>
  <si>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</si>
  <si>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</si>
  <si>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</si>
  <si>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</si>
  <si>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</si>
  <si>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</si>
  <si>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</si>
  <si>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</si>
  <si>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</si>
  <si>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</si>
  <si>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</si>
  <si>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</si>
  <si>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</si>
  <si>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</si>
  <si>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</si>
  <si>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</si>
  <si>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</si>
  <si>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</si>
  <si>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</si>
  <si>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</si>
  <si>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</si>
  <si>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</si>
  <si>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</si>
  <si>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</si>
  <si>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</si>
  <si>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</si>
  <si>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</si>
  <si>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</si>
  <si>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</si>
  <si>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</si>
  <si>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</si>
  <si>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</si>
  <si>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</si>
  <si>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</si>
  <si>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</si>
  <si>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</si>
  <si>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</si>
  <si>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</si>
  <si>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</si>
  <si>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</si>
  <si>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</si>
  <si>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</si>
  <si>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</si>
  <si>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</si>
  <si>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</si>
  <si>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</si>
  <si>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</si>
  <si>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</si>
  <si>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</si>
  <si>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</si>
  <si>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</si>
  <si>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</si>
  <si>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</si>
  <si>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</si>
  <si>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</si>
  <si>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</si>
  <si>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</si>
  <si>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</si>
  <si>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</si>
  <si>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</si>
  <si>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</si>
  <si>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</si>
  <si>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</si>
  <si>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</si>
  <si>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</si>
  <si>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</si>
  <si>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</si>
  <si>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</si>
  <si>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</si>
  <si>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</si>
  <si>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</si>
  <si>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</si>
  <si>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</si>
  <si>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</si>
  <si>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</si>
  <si>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</si>
  <si>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</si>
  <si>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</si>
  <si>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</si>
  <si>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</si>
  <si>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</si>
  <si>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</si>
  <si>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</si>
  <si>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</si>
  <si>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</si>
  <si>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</si>
  <si>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</si>
  <si>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</si>
  <si>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</si>
  <si>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</si>
  <si>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</si>
  <si>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</si>
  <si>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</si>
  <si>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</si>
  <si>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</si>
  <si>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</si>
  <si>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</si>
  <si>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</si>
  <si>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</si>
  <si>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</si>
  <si>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</si>
  <si>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</si>
  <si>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</si>
  <si>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</si>
  <si>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</si>
  <si>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</si>
  <si>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</si>
  <si>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</si>
  <si>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</si>
  <si>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</si>
  <si>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</si>
  <si>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</si>
  <si>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</si>
  <si>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</si>
  <si>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</si>
  <si>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</si>
  <si>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</si>
  <si>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</si>
  <si>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</si>
  <si>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</si>
  <si>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</si>
  <si>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</si>
  <si>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</si>
  <si>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</si>
  <si>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</si>
  <si>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</si>
  <si>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</si>
  <si>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</si>
  <si>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</si>
  <si>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</si>
  <si>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</si>
  <si>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</si>
  <si>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</si>
  <si>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</si>
  <si>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</si>
  <si>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</si>
  <si>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</si>
  <si>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</si>
  <si>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</si>
  <si>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</si>
  <si>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</si>
  <si>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</si>
  <si>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</si>
  <si>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</si>
  <si>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</si>
  <si>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</si>
  <si>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</si>
  <si>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</si>
  <si>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</si>
  <si>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</si>
  <si>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</si>
  <si>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</si>
  <si>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</si>
  <si>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</si>
  <si>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</si>
  <si>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</si>
  <si>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</si>
  <si>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</si>
  <si>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</si>
  <si>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</si>
  <si>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</si>
  <si>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</si>
  <si>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</si>
  <si>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</si>
  <si>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</si>
  <si>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</si>
  <si>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</si>
  <si>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</si>
  <si>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</si>
  <si>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</si>
  <si>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</si>
  <si>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</si>
  <si>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</si>
  <si>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</si>
  <si>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</si>
  <si>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</si>
  <si>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</si>
  <si>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</si>
  <si>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</si>
  <si>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</si>
  <si>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</si>
  <si>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</si>
  <si>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</si>
  <si>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</si>
  <si>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</si>
  <si>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</si>
  <si>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</si>
  <si>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</si>
  <si>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</si>
  <si>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</si>
  <si>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</si>
  <si>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</si>
  <si>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</si>
  <si>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</si>
  <si>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</si>
  <si>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</si>
  <si>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</si>
  <si>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</si>
  <si>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</si>
  <si>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</si>
  <si>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</si>
  <si>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</si>
  <si>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</si>
  <si>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</si>
  <si>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</si>
  <si>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</si>
  <si>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</si>
  <si>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</si>
  <si>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</si>
  <si>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</si>
  <si>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</si>
  <si>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</si>
  <si>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</si>
  <si>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</si>
  <si>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</si>
  <si>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</si>
  <si>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</si>
  <si>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</si>
  <si>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</si>
  <si>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</si>
  <si>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</si>
  <si>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</si>
  <si>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</si>
  <si>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</si>
  <si>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</si>
  <si>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</si>
  <si>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</si>
  <si>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</si>
  <si>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</si>
  <si>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</si>
  <si>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</si>
  <si>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</si>
  <si>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</si>
  <si>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</si>
  <si>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</si>
  <si>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</si>
  <si>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</si>
  <si>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</si>
  <si>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</si>
  <si>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</si>
  <si>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</si>
  <si>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</si>
  <si>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</si>
  <si>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</si>
  <si>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</si>
  <si>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</si>
  <si>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</si>
  <si>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</si>
  <si>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</si>
  <si>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</si>
  <si>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</si>
  <si>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</si>
  <si>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</si>
  <si>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</si>
  <si>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</si>
  <si>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</si>
  <si>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</si>
  <si>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</si>
  <si>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</si>
  <si>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</si>
  <si>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</si>
  <si>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</si>
  <si>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</si>
  <si>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</si>
  <si>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</si>
  <si>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</si>
  <si>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</si>
  <si>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</si>
  <si>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</si>
  <si>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</si>
  <si>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</si>
  <si>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</si>
  <si>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</si>
  <si>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</si>
  <si>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</si>
  <si>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</si>
  <si>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</si>
  <si>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</si>
  <si>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</si>
  <si>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</si>
  <si>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</si>
  <si>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</si>
  <si>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</si>
  <si>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</si>
  <si>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</si>
  <si>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</si>
  <si>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</si>
  <si>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</si>
  <si>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</si>
  <si>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</si>
  <si>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</si>
  <si>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</si>
  <si>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</si>
  <si>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</si>
  <si>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</si>
  <si>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</si>
  <si>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</si>
  <si>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</si>
  <si>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</si>
  <si>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</si>
  <si>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</si>
  <si>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</si>
  <si>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</si>
  <si>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</si>
  <si>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</si>
  <si>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</si>
  <si>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</si>
  <si>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</si>
  <si>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</si>
  <si>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</si>
  <si>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</si>
  <si>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</si>
  <si>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</si>
  <si>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</si>
  <si>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</si>
  <si>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</si>
  <si>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</si>
  <si>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</si>
  <si>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</si>
  <si>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</si>
  <si>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</si>
  <si>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</si>
  <si>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</si>
  <si>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</si>
  <si>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</si>
  <si>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</si>
  <si>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</si>
  <si>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</si>
  <si>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</si>
  <si>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</si>
  <si>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</si>
  <si>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</si>
  <si>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</si>
  <si>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</si>
  <si>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</si>
  <si>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</si>
  <si>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</si>
  <si>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</si>
  <si>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</si>
  <si>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</si>
  <si>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</si>
  <si>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</si>
  <si>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</si>
  <si>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</si>
  <si>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</si>
  <si>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</si>
  <si>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</si>
  <si>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</si>
  <si>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</si>
  <si>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</si>
  <si>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</si>
  <si>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</si>
  <si>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</si>
  <si>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</si>
  <si>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</si>
  <si>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</si>
  <si>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</si>
  <si>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</si>
  <si>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</si>
  <si>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</si>
  <si>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</si>
  <si>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</si>
  <si>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</si>
  <si>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</si>
  <si>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</si>
  <si>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</si>
  <si>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</si>
  <si>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</si>
  <si>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</si>
  <si>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</si>
  <si>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</si>
  <si>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</si>
  <si>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</si>
  <si>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</si>
  <si>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</si>
  <si>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</si>
  <si>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</si>
  <si>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</si>
  <si>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</si>
  <si>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</si>
  <si>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</si>
  <si>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</si>
  <si>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</si>
  <si>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</si>
  <si>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</si>
  <si>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</si>
  <si>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</si>
  <si>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</si>
  <si>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</si>
  <si>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</si>
  <si>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</si>
  <si>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</si>
  <si>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</si>
  <si>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</si>
  <si>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</si>
  <si>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</si>
  <si>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</si>
  <si>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</si>
  <si>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</si>
  <si>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</si>
  <si>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</si>
  <si>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</si>
  <si>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</si>
  <si>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</si>
  <si>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</si>
  <si>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</si>
  <si>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</si>
  <si>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</si>
  <si>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</si>
  <si>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</si>
  <si>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</si>
  <si>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</si>
  <si>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</si>
  <si>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</si>
  <si>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</si>
  <si>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</si>
  <si>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</si>
  <si>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</si>
  <si>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</si>
  <si>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</si>
  <si>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</si>
  <si>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</si>
  <si>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</si>
  <si>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</si>
  <si>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</si>
  <si>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</si>
  <si>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</si>
  <si>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</si>
  <si>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</si>
  <si>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</si>
  <si>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</si>
  <si>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</si>
  <si>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</si>
  <si>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</si>
  <si>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</si>
  <si>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</si>
  <si>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</si>
  <si>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</si>
  <si>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</si>
  <si>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</si>
  <si>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</si>
  <si>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</si>
  <si>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</si>
  <si>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</si>
  <si>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</si>
  <si>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</si>
  <si>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</si>
  <si>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</si>
  <si>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</si>
  <si>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</si>
  <si>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</si>
  <si>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</si>
  <si>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</si>
  <si>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</si>
  <si>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</si>
  <si>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</si>
  <si>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</si>
  <si>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</si>
  <si>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</si>
  <si>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</si>
  <si>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</si>
  <si>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</si>
  <si>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</si>
  <si>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</si>
  <si>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</si>
  <si>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</si>
  <si>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</si>
  <si>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</si>
  <si>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</si>
  <si>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</si>
  <si>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</si>
  <si>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</si>
  <si>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</si>
  <si>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</si>
  <si>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</si>
  <si>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</si>
  <si>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</si>
  <si>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</si>
  <si>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</si>
  <si>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</si>
  <si>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</si>
  <si>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</si>
  <si>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</si>
  <si>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</si>
  <si>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</si>
  <si>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</si>
  <si>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</si>
  <si>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</si>
  <si>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</si>
  <si>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</si>
  <si>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</si>
  <si>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</si>
  <si>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</si>
  <si>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</si>
  <si>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</si>
  <si>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</si>
  <si>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</si>
  <si>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</si>
  <si>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</si>
  <si>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</si>
  <si>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</si>
  <si>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</si>
  <si>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</si>
  <si>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</si>
  <si>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</si>
  <si>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</si>
  <si>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</si>
  <si>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</si>
  <si>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</si>
  <si>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</si>
  <si>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</si>
  <si>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</si>
  <si>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</si>
  <si>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</si>
  <si>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</si>
  <si>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</si>
  <si>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</si>
  <si>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</si>
  <si>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</si>
  <si>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</si>
  <si>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</si>
  <si>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</si>
  <si>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</si>
  <si>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</si>
  <si>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</si>
  <si>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</si>
  <si>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</si>
  <si>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</si>
  <si>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</si>
  <si>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</si>
  <si>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</si>
  <si>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</si>
  <si>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</si>
  <si>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</si>
  <si>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</si>
  <si>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</si>
  <si>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</si>
  <si>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</si>
  <si>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</si>
  <si>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</si>
  <si>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</si>
  <si>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</si>
  <si>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</si>
  <si>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</si>
  <si>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</si>
  <si>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</si>
  <si>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</si>
  <si>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</si>
  <si>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</si>
  <si>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</si>
  <si>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</si>
  <si>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</si>
  <si>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</si>
  <si>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</si>
  <si>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</si>
  <si>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</si>
  <si>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</si>
  <si>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</si>
  <si>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</si>
  <si>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</si>
  <si>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</si>
  <si>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</si>
  <si>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</si>
  <si>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</si>
  <si>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</si>
  <si>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</si>
  <si>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</si>
  <si>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</si>
  <si>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</si>
  <si>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</si>
  <si>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</si>
  <si>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</si>
  <si>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</si>
  <si>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</si>
  <si>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</si>
  <si>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</si>
  <si>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</si>
  <si>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</si>
  <si>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</si>
  <si>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</si>
  <si>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</si>
  <si>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</si>
  <si>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</si>
  <si>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</si>
  <si>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</si>
  <si>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</si>
  <si>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</si>
  <si>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</si>
  <si>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</si>
  <si>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</si>
  <si>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</si>
  <si>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</si>
  <si>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</si>
  <si>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</si>
  <si>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</si>
  <si>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</si>
  <si>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</si>
  <si>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</si>
  <si>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</si>
  <si>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</si>
  <si>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</si>
  <si>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</si>
  <si>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</si>
  <si>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</si>
  <si>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</si>
  <si>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</si>
  <si>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</si>
  <si>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</si>
  <si>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</si>
  <si>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</si>
  <si>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</si>
  <si>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</si>
  <si>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</si>
  <si>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</si>
  <si>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</si>
  <si>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</si>
  <si>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</si>
  <si>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</si>
  <si>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</si>
  <si>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</si>
  <si>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</si>
  <si>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</si>
  <si>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</si>
  <si>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</si>
  <si>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</si>
  <si>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</si>
  <si>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</si>
  <si>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</si>
  <si>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</si>
  <si>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</si>
  <si>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</si>
  <si>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</si>
  <si>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</si>
  <si>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</si>
  <si>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</si>
  <si>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</si>
  <si>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</si>
  <si>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</si>
  <si>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</si>
  <si>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</si>
  <si>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</si>
  <si>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</si>
  <si>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</si>
  <si>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</si>
  <si>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</si>
  <si>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</si>
  <si>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</si>
  <si>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</si>
  <si>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</si>
  <si>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</si>
  <si>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</si>
  <si>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</si>
  <si>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</si>
  <si>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</si>
  <si>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</si>
  <si>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</si>
  <si>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</si>
  <si>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</si>
  <si>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</si>
  <si>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</si>
  <si>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</si>
  <si>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</si>
  <si>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</si>
  <si>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</si>
  <si>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</si>
  <si>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</si>
  <si>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</si>
  <si>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</si>
  <si>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</si>
  <si>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</si>
  <si>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</si>
  <si>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</si>
  <si>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</si>
  <si>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</si>
  <si>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</si>
  <si>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</si>
  <si>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</si>
  <si>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</si>
  <si>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</si>
  <si>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</si>
  <si>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</si>
  <si>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</si>
  <si>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</si>
  <si>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</si>
  <si>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</si>
  <si>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</si>
  <si>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</si>
  <si>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</si>
  <si>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</si>
  <si>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</si>
  <si>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</si>
  <si>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</si>
  <si>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</si>
  <si>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</si>
  <si>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</si>
  <si>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</si>
  <si>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</si>
  <si>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</si>
  <si>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</si>
  <si>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</si>
  <si>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</si>
  <si>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</si>
  <si>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</si>
  <si>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</si>
  <si>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</si>
  <si>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</si>
  <si>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</si>
  <si>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</si>
  <si>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</si>
  <si>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</si>
  <si>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</si>
  <si>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</si>
  <si>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</si>
  <si>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</si>
  <si>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</si>
  <si>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</si>
  <si>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</si>
  <si>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</si>
  <si>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</si>
  <si>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</si>
  <si>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</si>
  <si>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</si>
  <si>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</si>
  <si>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</si>
  <si>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</si>
  <si>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</si>
  <si>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</si>
  <si>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</si>
  <si>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</si>
  <si>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</si>
  <si>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</si>
  <si>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</si>
  <si>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</si>
  <si>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</si>
  <si>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</si>
  <si>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</si>
  <si>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</si>
  <si>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</si>
  <si>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</si>
  <si>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</si>
  <si>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</si>
  <si>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</si>
  <si>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</si>
  <si>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</si>
  <si>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</si>
  <si>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</si>
  <si>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</si>
  <si>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</si>
  <si>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</si>
  <si>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</si>
  <si>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</si>
  <si>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</si>
  <si>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</si>
  <si>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</si>
  <si>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</si>
  <si>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</si>
  <si>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</si>
  <si>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</si>
  <si>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</si>
  <si>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</si>
  <si>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</si>
  <si>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</si>
  <si>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</si>
  <si>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</si>
  <si>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</si>
  <si>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</si>
  <si>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</si>
  <si>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</si>
  <si>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</si>
  <si>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</si>
  <si>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</si>
  <si>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</si>
  <si>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</si>
  <si>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</si>
  <si>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</si>
  <si>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</si>
  <si>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</si>
  <si>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</si>
  <si>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</si>
  <si>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</si>
  <si>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</si>
  <si>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</si>
  <si>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</si>
  <si>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</si>
  <si>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</si>
  <si>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</si>
  <si>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</si>
  <si>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</si>
  <si>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</si>
  <si>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</si>
  <si>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</si>
  <si>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</si>
  <si>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</si>
  <si>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</si>
  <si>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</si>
  <si>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</si>
  <si>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</si>
  <si>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</si>
  <si>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</si>
  <si>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</si>
  <si>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</si>
  <si>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</si>
  <si>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</si>
  <si>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</si>
  <si>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</si>
  <si>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</si>
  <si>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</si>
  <si>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</si>
  <si>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</si>
  <si>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</si>
  <si>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</si>
  <si>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</si>
  <si>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</si>
  <si>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</si>
  <si>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</si>
  <si>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</si>
  <si>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</si>
  <si>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</si>
  <si>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</si>
  <si>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</si>
  <si>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</si>
  <si>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</si>
  <si>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</si>
  <si>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</si>
  <si>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</si>
  <si>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</si>
  <si>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</si>
  <si>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</si>
  <si>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</si>
  <si>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</si>
  <si>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</si>
  <si>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</si>
  <si>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</si>
  <si>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</si>
  <si>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</si>
  <si>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</si>
  <si>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</si>
  <si>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</si>
  <si>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</si>
  <si>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</si>
  <si>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</si>
  <si>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</si>
  <si>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</si>
  <si>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</si>
  <si>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</si>
  <si>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</si>
  <si>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</si>
  <si>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</si>
  <si>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</si>
  <si>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</si>
  <si>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</si>
  <si>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</si>
  <si>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</si>
  <si>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</si>
  <si>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</si>
  <si>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</si>
  <si>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</si>
  <si>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</si>
  <si>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</si>
  <si>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</si>
  <si>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</si>
  <si>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</si>
  <si>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</si>
  <si>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</si>
  <si>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</si>
  <si>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</si>
  <si>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</si>
  <si>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</si>
  <si>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</si>
  <si>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</si>
  <si>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</si>
  <si>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</si>
  <si>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</si>
  <si>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</si>
  <si>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</si>
  <si>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</si>
  <si>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</si>
  <si>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</si>
  <si>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</si>
  <si>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</si>
  <si>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</si>
  <si>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</si>
  <si>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</si>
  <si>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</si>
  <si>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</si>
  <si>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</si>
  <si>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</si>
  <si>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</si>
  <si>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</si>
  <si>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</si>
  <si>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</si>
  <si>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</si>
  <si>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</si>
  <si>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</si>
  <si>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</si>
  <si>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</si>
  <si>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</si>
  <si>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</si>
  <si>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</si>
  <si>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</si>
  <si>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</si>
  <si>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</si>
  <si>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</si>
  <si>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</si>
  <si>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</si>
  <si>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</si>
  <si>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</si>
  <si>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</si>
  <si>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</si>
  <si>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</si>
  <si>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</si>
  <si>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</si>
  <si>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</si>
  <si>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</si>
  <si>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</si>
  <si>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</si>
  <si>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</si>
  <si>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</si>
  <si>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</si>
  <si>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</si>
  <si>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</si>
  <si>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</si>
  <si>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</si>
  <si>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</si>
  <si>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</si>
  <si>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</si>
  <si>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</si>
  <si>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</si>
  <si>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</si>
  <si>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</si>
  <si>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</si>
  <si>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</si>
  <si>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</si>
  <si>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</si>
  <si>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</si>
  <si>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</si>
  <si>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</si>
  <si>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</si>
  <si>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</si>
  <si>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</si>
  <si>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</si>
  <si>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</si>
  <si>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</si>
  <si>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</si>
  <si>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</si>
  <si>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</si>
  <si>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</si>
  <si>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</si>
  <si>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</si>
  <si>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</si>
  <si>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</si>
  <si>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</si>
  <si>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</si>
  <si>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</si>
  <si>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</si>
  <si>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</si>
  <si>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</si>
  <si>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</si>
  <si>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</si>
  <si>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</si>
  <si>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</si>
  <si>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</si>
  <si>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</si>
  <si>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</si>
  <si>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</si>
  <si>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</si>
  <si>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</si>
  <si>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</si>
  <si>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</si>
  <si>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</si>
  <si>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</si>
  <si>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</si>
  <si>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</si>
  <si>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</si>
  <si>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</si>
  <si>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</si>
  <si>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</si>
  <si>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</si>
  <si>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</si>
  <si>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</si>
  <si>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</si>
  <si>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</si>
  <si>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</si>
  <si>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</si>
  <si>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</si>
  <si>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</si>
  <si>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</si>
  <si>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</si>
  <si>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</si>
  <si>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</si>
  <si>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</si>
  <si>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</si>
  <si>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</si>
  <si>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</si>
  <si>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</si>
  <si>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</si>
  <si>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</si>
  <si>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</si>
  <si>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</si>
  <si>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</si>
  <si>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</si>
  <si>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</si>
  <si>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</si>
  <si>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</si>
  <si>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</si>
  <si>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</si>
  <si>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</si>
  <si>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</si>
  <si>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</si>
  <si>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</si>
  <si>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</si>
  <si>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</si>
  <si>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</si>
  <si>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</si>
  <si>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</si>
  <si>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</si>
  <si>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</si>
  <si>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</si>
  <si>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</si>
  <si>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</si>
  <si>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</si>
  <si>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</si>
  <si>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</si>
  <si>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</si>
  <si>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</si>
  <si>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</si>
  <si>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</si>
  <si>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</si>
  <si>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</si>
  <si>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</si>
  <si>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</si>
  <si>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</si>
  <si>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</si>
  <si>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</si>
  <si>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</si>
  <si>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</si>
  <si>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</si>
  <si>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</si>
  <si>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</si>
  <si>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</si>
  <si>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</si>
  <si>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</si>
  <si>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</si>
  <si>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</si>
  <si>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</si>
  <si>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</si>
  <si>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</si>
  <si>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</si>
  <si>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</si>
  <si>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</si>
  <si>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</si>
  <si>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</si>
  <si>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</si>
  <si>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</si>
  <si>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</si>
  <si>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</si>
  <si>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</si>
  <si>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</si>
  <si>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</si>
  <si>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</si>
  <si>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</si>
  <si>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</si>
  <si>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</si>
  <si>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</si>
  <si>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</si>
  <si>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</si>
  <si>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</si>
  <si>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</si>
  <si>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</si>
  <si>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</si>
  <si>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</si>
  <si>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</si>
  <si>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</si>
  <si>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</si>
  <si>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</si>
  <si>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</si>
  <si>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</si>
  <si>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</si>
  <si>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</si>
  <si>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</si>
  <si>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</si>
  <si>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</si>
  <si>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</si>
  <si>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</si>
  <si>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</si>
  <si>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</si>
  <si>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</si>
  <si>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</si>
  <si>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</si>
  <si>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</si>
  <si>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</si>
  <si>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</si>
  <si>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</si>
  <si>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</si>
  <si>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</si>
  <si>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</si>
  <si>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</si>
  <si>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</si>
  <si>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</si>
  <si>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</si>
  <si>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</si>
  <si>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</si>
  <si>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</si>
  <si>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</si>
  <si>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</si>
  <si>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</si>
  <si>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</si>
  <si>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</si>
  <si>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</si>
  <si>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</si>
  <si>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</si>
  <si>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</si>
  <si>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</si>
  <si>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</si>
  <si>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</si>
  <si>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</si>
  <si>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</si>
  <si>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</si>
  <si>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</si>
  <si>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</si>
  <si>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</si>
  <si>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</si>
  <si>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</si>
  <si>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</si>
  <si>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</si>
  <si>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</si>
  <si>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</si>
  <si>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</si>
  <si>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</si>
  <si>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</si>
  <si>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</si>
  <si>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</si>
  <si>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</si>
  <si>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</si>
  <si>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</si>
  <si>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</si>
  <si>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</si>
  <si>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</si>
  <si>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</si>
  <si>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</si>
  <si>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</si>
  <si>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</si>
  <si>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</si>
  <si>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</si>
  <si>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</si>
  <si>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</si>
  <si>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</si>
  <si>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</si>
  <si>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</si>
  <si>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</si>
  <si>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</si>
  <si>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</si>
  <si>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</si>
  <si>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</si>
  <si>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</si>
  <si>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</si>
  <si>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</si>
  <si>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</si>
  <si>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</si>
  <si>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</si>
  <si>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</si>
  <si>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</si>
  <si>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</si>
  <si>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</si>
  <si>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</si>
  <si>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</si>
  <si>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</si>
  <si>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</si>
  <si>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</si>
  <si>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</si>
  <si>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</si>
  <si>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</si>
  <si>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</si>
  <si>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</si>
  <si>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</si>
  <si>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</si>
  <si>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</si>
  <si>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</si>
  <si>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</si>
  <si>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</si>
  <si>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</si>
  <si>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</si>
  <si>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</si>
  <si>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</si>
  <si>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</si>
  <si>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</si>
  <si>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</si>
  <si>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</si>
  <si>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</si>
  <si>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</si>
  <si>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</si>
  <si>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</si>
  <si>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</si>
  <si>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</si>
  <si>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</si>
  <si>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</si>
  <si>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</si>
  <si>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</si>
  <si>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</si>
  <si>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</si>
  <si>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</si>
  <si>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</si>
  <si>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</si>
  <si>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</si>
  <si>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</si>
  <si>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</si>
  <si>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</si>
  <si>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</si>
  <si>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</si>
  <si>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</si>
  <si>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</si>
  <si>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</si>
  <si>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</si>
  <si>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</si>
  <si>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</si>
  <si>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</si>
  <si>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</si>
  <si>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</si>
  <si>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</si>
  <si>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</si>
  <si>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</si>
  <si>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</si>
  <si>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</si>
  <si>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</si>
  <si>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</si>
  <si>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</si>
  <si>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</si>
  <si>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</si>
  <si>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</si>
  <si>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</si>
  <si>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</si>
  <si>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</si>
  <si>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</si>
  <si>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</si>
  <si>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</si>
  <si>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</si>
  <si>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</si>
  <si>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</si>
  <si>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</si>
  <si>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</si>
  <si>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</si>
  <si>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</si>
  <si>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</si>
  <si>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</si>
  <si>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</si>
  <si>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</si>
  <si>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</si>
  <si>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</si>
  <si>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</si>
  <si>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</si>
  <si>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</si>
  <si>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</si>
  <si>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</si>
  <si>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</si>
  <si>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</si>
  <si>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</si>
  <si>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</si>
  <si>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</si>
  <si>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</si>
  <si>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</si>
  <si>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</si>
  <si>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</si>
  <si>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</si>
  <si>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</si>
  <si>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</si>
  <si>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</si>
  <si>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</si>
  <si>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</si>
  <si>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</si>
  <si>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</si>
  <si>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</si>
  <si>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</si>
  <si>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</si>
  <si>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</si>
  <si>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</si>
  <si>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</si>
  <si>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</si>
  <si>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</si>
  <si>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</si>
  <si>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</si>
  <si>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</si>
  <si>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</si>
  <si>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</si>
  <si>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</si>
  <si>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</si>
  <si>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</si>
  <si>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</si>
  <si>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</si>
  <si>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</si>
  <si>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</si>
  <si>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</si>
  <si>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</si>
  <si>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</si>
  <si>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</si>
  <si>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</si>
  <si>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</si>
  <si>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</si>
  <si>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</si>
  <si>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</si>
  <si>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</si>
  <si>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</si>
  <si>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</si>
  <si>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</si>
  <si>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</si>
  <si>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</si>
  <si>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</si>
  <si>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</si>
  <si>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</si>
  <si>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</si>
  <si>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</si>
  <si>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</si>
  <si>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</si>
  <si>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</si>
  <si>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</si>
  <si>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</si>
  <si>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</si>
  <si>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</si>
  <si>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</si>
  <si>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</si>
  <si>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</si>
  <si>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</si>
  <si>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</si>
  <si>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</si>
  <si>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</si>
  <si>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</si>
  <si>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</si>
  <si>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</si>
  <si>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</si>
  <si>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</si>
  <si>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</si>
  <si>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</si>
  <si>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</si>
  <si>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</si>
  <si>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</si>
  <si>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</si>
  <si>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</si>
  <si>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</si>
  <si>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</si>
  <si>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</si>
  <si>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</si>
  <si>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</si>
  <si>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</si>
  <si>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</si>
  <si>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</si>
  <si>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</si>
  <si>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</si>
  <si>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</si>
  <si>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</si>
  <si>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</si>
  <si>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</si>
  <si>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</si>
  <si>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</si>
  <si>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</si>
  <si>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</si>
  <si>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</si>
  <si>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</si>
  <si>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</si>
  <si>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</si>
  <si>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</si>
  <si>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</si>
  <si>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</si>
  <si>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</si>
  <si>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</si>
  <si>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</si>
  <si>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</si>
  <si>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</si>
  <si>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</si>
  <si>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</si>
  <si>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</si>
  <si>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</si>
  <si>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</si>
  <si>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</si>
  <si>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</si>
  <si>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</si>
  <si>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</si>
  <si>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</si>
  <si>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</si>
  <si>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</si>
  <si>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</si>
  <si>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</si>
  <si>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</si>
  <si>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</si>
  <si>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</si>
  <si>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</si>
  <si>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</si>
  <si>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</si>
  <si>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</si>
  <si>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</si>
  <si>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</si>
  <si>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</si>
  <si>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</si>
  <si>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</si>
  <si>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</si>
  <si>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</si>
  <si>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</si>
  <si>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</si>
  <si>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</si>
  <si>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</si>
  <si>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</si>
  <si>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</si>
  <si>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</si>
  <si>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</si>
  <si>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</si>
  <si>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</si>
  <si>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</si>
  <si>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</si>
  <si>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</si>
  <si>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</si>
  <si>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</si>
  <si>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</si>
  <si>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</si>
  <si>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</si>
  <si>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</si>
  <si>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</si>
  <si>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</si>
  <si>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</si>
  <si>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</si>
  <si>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</si>
  <si>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</si>
  <si>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</si>
  <si>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</si>
  <si>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</si>
  <si>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</si>
  <si>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</si>
  <si>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</si>
  <si>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</si>
  <si>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</si>
  <si>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</si>
  <si>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</si>
  <si>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</si>
  <si>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</si>
  <si>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</si>
  <si>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</si>
  <si>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</si>
  <si>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</si>
  <si>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</si>
  <si>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</si>
  <si>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</si>
  <si>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</si>
  <si>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</si>
  <si>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</si>
  <si>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</si>
  <si>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</si>
  <si>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</si>
  <si>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</si>
  <si>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</si>
  <si>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</si>
  <si>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</si>
  <si>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</si>
  <si>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</si>
  <si>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</si>
  <si>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</si>
  <si>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</si>
  <si>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</si>
  <si>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</si>
  <si>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</si>
  <si>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</si>
  <si>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</si>
  <si>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</si>
  <si>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</si>
  <si>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</si>
  <si>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</si>
  <si>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</si>
  <si>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</si>
  <si>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</si>
  <si>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</si>
  <si>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</si>
  <si>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</si>
  <si>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</si>
  <si>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</si>
  <si>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</si>
  <si>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</si>
  <si>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</si>
  <si>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</si>
  <si>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</si>
  <si>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</si>
  <si>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</si>
  <si>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</si>
  <si>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</si>
  <si>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</si>
  <si>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</si>
  <si>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</si>
  <si>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</si>
  <si>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</si>
  <si>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</si>
  <si>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</si>
  <si>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</si>
  <si>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</si>
  <si>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</si>
  <si>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</si>
  <si>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</si>
  <si>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</si>
  <si>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</si>
  <si>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</si>
  <si>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</si>
  <si>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</si>
  <si>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</si>
  <si>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</si>
  <si>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</si>
  <si>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</si>
  <si>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</si>
  <si>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</si>
  <si>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</si>
  <si>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</si>
  <si>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</si>
  <si>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</si>
  <si>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</si>
  <si>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</si>
  <si>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</si>
  <si>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</si>
  <si>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</si>
  <si>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</si>
  <si>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</si>
  <si>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</si>
  <si>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</si>
  <si>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</si>
  <si>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</si>
  <si>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</si>
  <si>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</si>
  <si>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</si>
  <si>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</si>
  <si>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</si>
  <si>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</si>
  <si>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</si>
  <si>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</si>
  <si>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</si>
  <si>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</si>
  <si>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</si>
  <si>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</si>
  <si>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</si>
  <si>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</si>
  <si>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</si>
  <si>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</si>
  <si>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</si>
  <si>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</si>
  <si>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</si>
  <si>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</si>
  <si>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</si>
  <si>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</si>
  <si>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</si>
  <si>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</si>
  <si>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</si>
  <si>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</si>
  <si>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</si>
  <si>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</si>
  <si>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</si>
  <si>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</si>
  <si>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</si>
  <si>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</si>
  <si>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</si>
  <si>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</si>
  <si>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</si>
  <si>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</si>
  <si>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</si>
  <si>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</si>
  <si>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</si>
  <si>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</si>
  <si>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</si>
  <si>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</si>
  <si>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</si>
  <si>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</si>
  <si>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</si>
  <si>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</si>
  <si>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</si>
  <si>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</si>
  <si>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</si>
  <si>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</si>
  <si>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</si>
  <si>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</si>
  <si>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</si>
  <si>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</si>
  <si>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</si>
  <si>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</si>
  <si>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</si>
  <si>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</si>
  <si>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</si>
  <si>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</si>
  <si>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</si>
  <si>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</si>
  <si>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</si>
  <si>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</si>
  <si>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</si>
  <si>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</si>
  <si>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</si>
  <si>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</si>
  <si>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</si>
  <si>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</si>
  <si>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</si>
  <si>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</si>
  <si>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</si>
  <si>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</si>
  <si>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</si>
  <si>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</si>
  <si>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</si>
  <si>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</si>
  <si>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</si>
  <si>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</si>
  <si>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</si>
  <si>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</si>
  <si>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</si>
  <si>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</si>
  <si>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</si>
  <si>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</si>
  <si>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</si>
  <si>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</si>
  <si>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</si>
  <si>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</si>
  <si>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</si>
  <si>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</si>
  <si>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</si>
  <si>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</si>
  <si>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</si>
  <si>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</si>
  <si>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</si>
  <si>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</si>
  <si>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</si>
  <si>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</si>
  <si>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</si>
  <si>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</si>
  <si>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</si>
  <si>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</si>
  <si>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</si>
  <si>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</si>
  <si>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</si>
  <si>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</si>
  <si>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</si>
  <si>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</si>
  <si>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</si>
  <si>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</si>
  <si>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</si>
  <si>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</si>
  <si>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</si>
  <si>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</si>
  <si>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</si>
  <si>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</si>
  <si>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</si>
  <si>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</si>
  <si>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</si>
  <si>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</si>
  <si>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</si>
  <si>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</si>
  <si>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</si>
  <si>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</si>
  <si>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</si>
  <si>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</si>
  <si>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</si>
  <si>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</si>
  <si>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</si>
  <si>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</si>
  <si>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</si>
  <si>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</si>
  <si>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</si>
  <si>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</si>
  <si>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</si>
  <si>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</si>
  <si>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</si>
  <si>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</si>
  <si>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</si>
  <si>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</si>
  <si>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</si>
  <si>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</si>
  <si>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</si>
  <si>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</si>
  <si>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</si>
  <si>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</si>
  <si>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</si>
  <si>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</si>
  <si>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</si>
  <si>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</si>
  <si>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</si>
  <si>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</si>
  <si>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</si>
  <si>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</si>
  <si>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</si>
  <si>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</si>
  <si>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</si>
  <si>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</si>
  <si>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</si>
  <si>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</si>
  <si>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</si>
  <si>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</si>
  <si>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</si>
  <si>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</si>
  <si>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</si>
  <si>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</si>
  <si>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</si>
  <si>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</si>
  <si>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</si>
  <si>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</si>
  <si>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</si>
  <si>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</si>
  <si>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</si>
  <si>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</si>
  <si>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</si>
  <si>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</si>
  <si>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</si>
  <si>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</si>
  <si>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</si>
  <si>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</si>
  <si>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</si>
  <si>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</si>
  <si>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</si>
  <si>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</si>
  <si>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</si>
  <si>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</si>
  <si>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</si>
  <si>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</si>
  <si>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</si>
  <si>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</si>
  <si>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</si>
  <si>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</si>
  <si>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</si>
  <si>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</si>
  <si>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</si>
  <si>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</si>
  <si>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</si>
  <si>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</si>
  <si>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</si>
  <si>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</si>
  <si>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</si>
  <si>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</si>
  <si>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</si>
  <si>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</si>
  <si>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</si>
  <si>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</si>
  <si>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</si>
  <si>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</si>
  <si>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</si>
  <si>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</si>
  <si>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</si>
  <si>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</si>
  <si>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</si>
  <si>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</si>
  <si>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</si>
  <si>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</si>
  <si>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</si>
  <si>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</si>
  <si>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</si>
  <si>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</si>
  <si>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</si>
  <si>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</si>
  <si>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</si>
  <si>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</si>
  <si>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</si>
  <si>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</si>
  <si>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</si>
  <si>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</si>
  <si>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</si>
  <si>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</si>
  <si>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</si>
  <si>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</si>
  <si>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</si>
  <si>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</si>
  <si>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</si>
  <si>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</si>
  <si>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</si>
  <si>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</si>
  <si>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</si>
  <si>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</si>
  <si>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</si>
  <si>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</si>
  <si>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</si>
  <si>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</si>
  <si>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</si>
  <si>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</si>
  <si>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</si>
  <si>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</si>
  <si>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</si>
  <si>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</si>
  <si>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</si>
  <si>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</si>
  <si>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</si>
  <si>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</si>
  <si>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</si>
  <si>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</si>
  <si>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</si>
  <si>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</si>
  <si>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</si>
  <si>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</si>
  <si>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</si>
  <si>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</si>
  <si>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</si>
  <si>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</si>
  <si>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</si>
  <si>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</si>
  <si>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</si>
  <si>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</si>
  <si>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</si>
  <si>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</si>
  <si>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</si>
  <si>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</si>
  <si>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</si>
  <si>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</si>
  <si>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</si>
  <si>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</si>
  <si>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</si>
  <si>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</si>
  <si>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</si>
  <si>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</si>
  <si>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</si>
  <si>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</si>
  <si>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</si>
  <si>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</si>
  <si>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</si>
  <si>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</si>
  <si>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</si>
  <si>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</si>
  <si>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</si>
  <si>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</si>
  <si>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</si>
  <si>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</si>
  <si>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</si>
  <si>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</si>
  <si>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</si>
  <si>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</si>
  <si>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</si>
  <si>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</si>
  <si>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</si>
  <si>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</si>
  <si>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</si>
  <si>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</si>
  <si>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</si>
  <si>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</si>
  <si>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</si>
  <si>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</si>
  <si>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</si>
  <si>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</si>
  <si>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</si>
  <si>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</si>
  <si>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</si>
  <si>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</si>
  <si>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</si>
  <si>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</si>
  <si>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</si>
  <si>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</si>
  <si>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</si>
  <si>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</si>
  <si>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</si>
  <si>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</si>
  <si>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</si>
  <si>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</si>
  <si>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</si>
  <si>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</si>
  <si>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</si>
  <si>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</si>
  <si>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</si>
  <si>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</si>
  <si>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</si>
  <si>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</si>
  <si>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</si>
  <si>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</si>
  <si>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</si>
  <si>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</si>
  <si>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</si>
  <si>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</si>
  <si>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</si>
  <si>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</si>
  <si>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</si>
  <si>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</si>
  <si>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</si>
  <si>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</si>
  <si>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</si>
  <si>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</si>
  <si>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</si>
  <si>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</si>
  <si>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</si>
  <si>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</si>
  <si>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</si>
  <si>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</si>
  <si>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</si>
  <si>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</si>
  <si>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</si>
  <si>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</si>
  <si>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</si>
  <si>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</si>
  <si>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</si>
  <si>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</si>
  <si>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</si>
  <si>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</si>
  <si>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</si>
  <si>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</si>
  <si>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</si>
  <si>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</si>
  <si>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</si>
  <si>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</si>
  <si>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</si>
  <si>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</si>
  <si>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</si>
  <si>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</si>
  <si>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</si>
  <si>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</si>
  <si>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</si>
  <si>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</si>
  <si>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</si>
  <si>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</si>
  <si>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</si>
  <si>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</si>
  <si>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</si>
  <si>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</si>
  <si>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</si>
  <si>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</si>
  <si>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</si>
  <si>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</si>
  <si>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</si>
  <si>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</si>
  <si>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</si>
  <si>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</si>
  <si>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</si>
  <si>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</si>
  <si>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</si>
  <si>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</si>
  <si>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</si>
  <si>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</si>
  <si>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</si>
  <si>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</si>
  <si>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</si>
  <si>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</si>
  <si>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</si>
  <si>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</si>
  <si>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</si>
  <si>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</si>
  <si>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</si>
  <si>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</si>
  <si>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</si>
  <si>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</si>
  <si>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</si>
  <si>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</si>
  <si>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</si>
  <si>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</si>
  <si>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</si>
  <si>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</si>
  <si>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</si>
  <si>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</si>
  <si>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</si>
  <si>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</si>
  <si>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</si>
  <si>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</si>
  <si>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</si>
  <si>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</si>
  <si>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</si>
  <si>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</si>
  <si>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</si>
  <si>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</si>
  <si>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</si>
  <si>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</si>
  <si>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</si>
  <si>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</si>
  <si>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</si>
  <si>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</si>
  <si>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</si>
  <si>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</si>
  <si>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</si>
  <si>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</si>
  <si>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</si>
  <si>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</si>
  <si>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</si>
  <si>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</si>
  <si>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</si>
  <si>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</si>
  <si>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</si>
  <si>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</si>
  <si>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</si>
  <si>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</si>
  <si>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</si>
  <si>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</si>
  <si>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</si>
  <si>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</si>
  <si>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</si>
  <si>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</si>
  <si>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</si>
  <si>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</si>
  <si>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</si>
  <si>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</si>
  <si>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</si>
  <si>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</si>
  <si>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</si>
  <si>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</si>
  <si>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</si>
  <si>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</si>
  <si>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</si>
  <si>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</si>
  <si>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</si>
  <si>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</si>
  <si>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</si>
  <si>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</si>
  <si>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</si>
  <si>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</si>
  <si>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</si>
  <si>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</si>
  <si>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</si>
  <si>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</si>
  <si>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</si>
  <si>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</si>
  <si>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</si>
  <si>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</si>
  <si>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</si>
  <si>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</si>
  <si>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</si>
  <si>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</si>
  <si>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</si>
  <si>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</si>
  <si>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</si>
  <si>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</si>
  <si>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</si>
  <si>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</si>
  <si>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</si>
  <si>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</si>
  <si>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</si>
  <si>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</si>
  <si>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</si>
  <si>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</si>
  <si>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</si>
  <si>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</si>
  <si>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</si>
  <si>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</si>
  <si>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</si>
  <si>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</si>
  <si>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</si>
  <si>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</si>
  <si>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</si>
  <si>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</si>
  <si>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</si>
  <si>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</si>
  <si>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</si>
  <si>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</si>
  <si>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</si>
  <si>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</si>
  <si>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</si>
  <si>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</si>
  <si>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</si>
  <si>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</si>
  <si>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</si>
  <si>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</si>
  <si>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</si>
  <si>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</si>
  <si>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</si>
  <si>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</si>
  <si>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</si>
  <si>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</si>
  <si>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</si>
  <si>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</si>
  <si>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</si>
  <si>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</si>
  <si>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</si>
  <si>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</si>
  <si>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</si>
  <si>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</si>
  <si>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</si>
  <si>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</si>
  <si>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</si>
  <si>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</si>
  <si>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</si>
  <si>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</si>
  <si>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</si>
  <si>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</si>
  <si>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</si>
  <si>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</si>
  <si>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</si>
  <si>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</si>
  <si>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</si>
  <si>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</si>
  <si>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</si>
  <si>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</si>
  <si>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</si>
  <si>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</si>
  <si>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</si>
  <si>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</si>
  <si>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</si>
  <si>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</si>
  <si>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</si>
  <si>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</si>
  <si>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</si>
  <si>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</si>
  <si>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</si>
  <si>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</si>
  <si>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</si>
  <si>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</si>
  <si>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</si>
  <si>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</si>
  <si>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</si>
  <si>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</si>
  <si>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</si>
  <si>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</si>
  <si>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</si>
  <si>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</si>
  <si>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</si>
  <si>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</si>
  <si>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</si>
  <si>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</si>
  <si>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</si>
  <si>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</si>
  <si>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</si>
  <si>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</si>
  <si>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</si>
  <si>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</si>
  <si>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</si>
  <si>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</si>
  <si>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</si>
  <si>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</si>
  <si>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</si>
  <si>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</si>
  <si>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</si>
  <si>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</si>
  <si>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</si>
  <si>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</si>
  <si>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</si>
  <si>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</si>
  <si>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</si>
  <si>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</si>
  <si>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</si>
  <si>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</si>
  <si>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</si>
  <si>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</si>
  <si>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</si>
  <si>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</si>
  <si>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</si>
  <si>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</si>
  <si>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</si>
  <si>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</si>
  <si>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</si>
  <si>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</si>
  <si>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</si>
  <si>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</si>
  <si>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</si>
  <si>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</si>
  <si>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</si>
  <si>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</si>
  <si>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</si>
  <si>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</si>
  <si>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</si>
  <si>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</si>
  <si>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</si>
  <si>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</si>
  <si>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</si>
  <si>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</si>
  <si>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</si>
  <si>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</si>
  <si>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</si>
  <si>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</si>
  <si>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</si>
  <si>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</si>
  <si>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</si>
  <si>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</si>
  <si>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</si>
  <si>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</si>
  <si>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</si>
  <si>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</si>
  <si>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</si>
  <si>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</si>
  <si>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</si>
  <si>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</si>
  <si>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</si>
  <si>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</si>
  <si>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</si>
  <si>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</si>
  <si>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</si>
  <si>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</si>
  <si>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</si>
  <si>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</si>
  <si>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</si>
  <si>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</si>
  <si>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</si>
  <si>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</si>
  <si>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</si>
  <si>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</si>
  <si>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</si>
  <si>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</si>
  <si>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</si>
  <si>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</si>
  <si>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</si>
  <si>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</si>
  <si>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</si>
  <si>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</si>
  <si>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</si>
  <si>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</si>
  <si>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</si>
  <si>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</si>
  <si>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</si>
  <si>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</si>
  <si>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</si>
  <si>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</si>
  <si>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</si>
  <si>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</si>
  <si>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</si>
  <si>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</si>
  <si>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</si>
  <si>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</si>
  <si>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</si>
  <si>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</si>
  <si>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</si>
  <si>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</si>
  <si>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</si>
  <si>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</si>
  <si>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</si>
  <si>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</si>
  <si>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</si>
  <si>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</si>
  <si>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</si>
  <si>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</si>
  <si>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</si>
  <si>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</si>
  <si>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</si>
  <si>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</si>
  <si>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</si>
  <si>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</si>
  <si>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</si>
  <si>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</si>
  <si>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</si>
  <si>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</si>
  <si>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</si>
  <si>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</si>
  <si>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</si>
  <si>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</si>
  <si>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</si>
  <si>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</si>
  <si>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</si>
  <si>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</si>
  <si>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</si>
  <si>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</si>
  <si>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</si>
  <si>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</si>
  <si>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</si>
  <si>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</si>
  <si>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</si>
  <si>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</si>
  <si>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</si>
  <si>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</si>
  <si>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</si>
  <si>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</si>
  <si>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</si>
  <si>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</si>
  <si>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</si>
  <si>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</si>
  <si>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</si>
  <si>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</si>
  <si>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</si>
  <si>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</si>
  <si>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</si>
  <si>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</si>
  <si>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</si>
  <si>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</si>
  <si>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</si>
  <si>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</si>
  <si>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</si>
  <si>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</si>
  <si>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</si>
  <si>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</si>
  <si>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</si>
  <si>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</si>
  <si>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</si>
  <si>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</si>
  <si>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</si>
  <si>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</si>
  <si>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</si>
  <si>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</si>
  <si>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</si>
  <si>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</si>
  <si>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</si>
  <si>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</si>
  <si>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</si>
  <si>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</si>
  <si>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</si>
  <si>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</si>
  <si>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</si>
  <si>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</si>
  <si>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</si>
  <si>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</si>
  <si>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</si>
  <si>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</si>
  <si>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</si>
  <si>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</si>
  <si>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</si>
  <si>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</si>
  <si>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</si>
  <si>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</si>
  <si>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</si>
  <si>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</si>
  <si>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</si>
  <si>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</si>
  <si>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</si>
  <si>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</si>
  <si>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</si>
  <si>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</si>
  <si>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</si>
  <si>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</si>
  <si>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</si>
  <si>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</si>
  <si>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</si>
  <si>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</si>
  <si>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</si>
  <si>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</si>
  <si>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</si>
  <si>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</si>
  <si>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</si>
  <si>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</si>
  <si>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</si>
  <si>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</si>
  <si>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</si>
  <si>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</si>
  <si>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</si>
  <si>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</si>
  <si>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</si>
  <si>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</si>
  <si>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</si>
  <si>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</si>
  <si>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</si>
  <si>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</si>
  <si>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</si>
  <si>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</si>
  <si>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</si>
  <si>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</si>
  <si>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</si>
  <si>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</si>
  <si>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</si>
  <si>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</si>
  <si>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</si>
  <si>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</si>
  <si>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</si>
  <si>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</si>
  <si>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</si>
  <si>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</si>
  <si>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</si>
  <si>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</si>
  <si>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</si>
  <si>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</si>
  <si>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</si>
  <si>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</si>
  <si>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</si>
  <si>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</si>
  <si>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</si>
  <si>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</si>
  <si>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</si>
  <si>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</si>
  <si>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</si>
  <si>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</si>
  <si>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</si>
  <si>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</si>
  <si>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</si>
  <si>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</si>
  <si>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</si>
  <si>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</si>
  <si>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</si>
  <si>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</si>
  <si>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</si>
  <si>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</si>
  <si>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</si>
  <si>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</si>
  <si>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</si>
  <si>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</si>
  <si>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</si>
  <si>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</si>
  <si>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</si>
  <si>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</si>
  <si>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</si>
  <si>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</si>
  <si>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</si>
  <si>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</si>
  <si>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</si>
  <si>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</si>
  <si>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</si>
  <si>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</si>
  <si>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</si>
  <si>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</si>
  <si>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</si>
  <si>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</si>
  <si>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</si>
  <si>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</si>
  <si>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</si>
  <si>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</si>
  <si>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</si>
  <si>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</si>
  <si>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</si>
  <si>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</si>
  <si>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</si>
  <si>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</si>
  <si>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</si>
  <si>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</si>
  <si>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</si>
  <si>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</si>
  <si>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</si>
  <si>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</si>
  <si>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</si>
  <si>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</si>
  <si>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</si>
  <si>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</si>
  <si>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</si>
  <si>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</si>
  <si>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</si>
  <si>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</si>
  <si>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</si>
  <si>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</si>
  <si>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</si>
  <si>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</si>
  <si>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</si>
  <si>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</si>
  <si>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</si>
  <si>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</si>
  <si>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</si>
  <si>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</si>
  <si>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</si>
  <si>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</si>
  <si>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</si>
  <si>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</si>
  <si>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</si>
  <si>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</si>
  <si>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</si>
  <si>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</si>
  <si>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</si>
  <si>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</si>
  <si>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</si>
  <si>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</si>
  <si>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</si>
  <si>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</si>
  <si>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</si>
  <si>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</si>
  <si>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</si>
  <si>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</si>
  <si>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</si>
  <si>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</si>
  <si>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</si>
  <si>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</si>
  <si>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</si>
  <si>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</si>
  <si>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</si>
  <si>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</si>
  <si>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</si>
  <si>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</si>
  <si>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</si>
  <si>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</si>
  <si>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</si>
  <si>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</si>
  <si>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</si>
  <si>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</si>
  <si>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</si>
  <si>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</si>
  <si>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</si>
  <si>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</si>
  <si>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</si>
  <si>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</si>
  <si>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</si>
  <si>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</si>
  <si>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</si>
  <si>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</si>
  <si>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</si>
  <si>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</si>
  <si>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</si>
  <si>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</si>
  <si>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</si>
  <si>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</si>
  <si>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</si>
  <si>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</si>
  <si>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</si>
  <si>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</si>
  <si>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</si>
  <si>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</si>
  <si>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</si>
  <si>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</si>
  <si>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</si>
  <si>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</si>
  <si>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</si>
  <si>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</si>
  <si>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</si>
  <si>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</si>
  <si>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</si>
  <si>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</si>
  <si>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</si>
  <si>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</si>
  <si>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</si>
  <si>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</si>
  <si>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</si>
  <si>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</si>
  <si>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</si>
  <si>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</si>
  <si>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</si>
  <si>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</si>
  <si>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</si>
  <si>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</si>
  <si>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</si>
  <si>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</si>
  <si>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</si>
  <si>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</si>
  <si>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</si>
  <si>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</si>
  <si>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</si>
  <si>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</si>
  <si>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</si>
  <si>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</si>
  <si>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</si>
  <si>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</si>
  <si>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</si>
  <si>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</si>
  <si>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</si>
  <si>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</si>
  <si>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</si>
  <si>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</si>
  <si>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</si>
  <si>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</si>
  <si>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</si>
  <si>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</si>
  <si>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</si>
  <si>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</si>
  <si>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</si>
  <si>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</si>
  <si>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</si>
  <si>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</si>
  <si>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</si>
  <si>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</si>
  <si>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</si>
  <si>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</si>
  <si>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</si>
  <si>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</si>
  <si>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</si>
  <si>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</si>
  <si>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</si>
  <si>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</si>
  <si>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</si>
  <si>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</si>
  <si>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</si>
  <si>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</si>
  <si>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</si>
  <si>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</si>
  <si>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</si>
  <si>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</si>
  <si>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</si>
  <si>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</si>
  <si>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</si>
  <si>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</si>
  <si>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</si>
  <si>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</si>
  <si>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</si>
  <si>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</si>
  <si>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</si>
  <si>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</si>
  <si>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</si>
  <si>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</si>
  <si>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</si>
  <si>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</si>
  <si>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</si>
  <si>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</si>
  <si>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</si>
  <si>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</si>
  <si>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</si>
  <si>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</si>
  <si>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</si>
  <si>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</si>
  <si>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</si>
  <si>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</si>
  <si>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</si>
  <si>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</si>
  <si>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</si>
  <si>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</si>
  <si>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</si>
  <si>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</si>
  <si>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</si>
  <si>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</si>
  <si>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</si>
  <si>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</si>
  <si>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</si>
  <si>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</si>
  <si>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</si>
  <si>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</si>
  <si>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</si>
  <si>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</si>
  <si>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</si>
  <si>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</si>
  <si>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</si>
  <si>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</si>
  <si>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</si>
  <si>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</si>
  <si>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</si>
  <si>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</si>
  <si>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</si>
  <si>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</si>
  <si>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</si>
  <si>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</si>
  <si>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</si>
  <si>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</si>
  <si>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</si>
  <si>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</si>
  <si>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</si>
  <si>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</si>
  <si>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</si>
  <si>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</si>
  <si>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</si>
  <si>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</si>
  <si>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</si>
  <si>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</si>
  <si>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</si>
  <si>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</si>
  <si>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</si>
  <si>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</si>
  <si>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</si>
  <si>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</si>
  <si>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</si>
  <si>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</si>
  <si>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</si>
  <si>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</si>
  <si>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</si>
  <si>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</si>
  <si>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</si>
  <si>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</si>
  <si>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</si>
  <si>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</si>
  <si>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</si>
  <si>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</si>
  <si>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</si>
  <si>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</si>
  <si>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</si>
  <si>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</si>
  <si>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</si>
  <si>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</si>
  <si>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</si>
  <si>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</si>
  <si>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</si>
  <si>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</si>
  <si>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</si>
  <si>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</si>
  <si>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</si>
  <si>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</si>
  <si>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</si>
  <si>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</si>
  <si>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</si>
  <si>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</si>
  <si>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</si>
  <si>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</si>
  <si>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</si>
  <si>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</si>
  <si>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</si>
  <si>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</si>
  <si>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</si>
  <si>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</si>
  <si>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</si>
  <si>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</si>
  <si>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</si>
  <si>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</si>
  <si>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</si>
  <si>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</si>
  <si>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</si>
  <si>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</si>
  <si>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</si>
  <si>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</si>
  <si>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</si>
  <si>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</si>
  <si>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</si>
  <si>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</si>
  <si>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</si>
  <si>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</si>
  <si>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</si>
  <si>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</si>
  <si>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</si>
  <si>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</si>
  <si>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</si>
  <si>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</si>
  <si>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</si>
  <si>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</si>
  <si>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</si>
  <si>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</si>
  <si>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</si>
  <si>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</si>
  <si>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</si>
  <si>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</si>
  <si>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</si>
  <si>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</si>
  <si>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</si>
  <si>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</si>
  <si>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</si>
  <si>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</si>
  <si>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</si>
  <si>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</si>
  <si>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</si>
  <si>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</si>
  <si>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</si>
  <si>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</si>
  <si>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</si>
  <si>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</si>
  <si>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</si>
  <si>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</si>
  <si>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</si>
  <si>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</si>
  <si>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</si>
  <si>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</si>
  <si>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</si>
  <si>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</si>
  <si>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</si>
  <si>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</si>
  <si>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</si>
  <si>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</si>
  <si>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</si>
  <si>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</si>
  <si>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</si>
  <si>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</si>
  <si>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</si>
  <si>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</si>
  <si>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</si>
  <si>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</si>
  <si>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</si>
  <si>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</si>
  <si>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</si>
  <si>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</si>
  <si>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</si>
  <si>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</si>
  <si>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</si>
  <si>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</si>
  <si>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</si>
  <si>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</si>
  <si>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</si>
  <si>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</si>
  <si>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</si>
  <si>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</si>
  <si>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</si>
  <si>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</si>
  <si>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</si>
  <si>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</si>
  <si>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</si>
  <si>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</si>
  <si>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</si>
  <si>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</si>
  <si>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</si>
  <si>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</si>
  <si>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</si>
  <si>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</si>
  <si>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</si>
  <si>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</si>
  <si>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</si>
  <si>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</si>
  <si>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</si>
  <si>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</si>
  <si>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</si>
  <si>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</si>
  <si>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</si>
  <si>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</si>
  <si>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</si>
  <si>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</si>
  <si>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</si>
  <si>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</si>
  <si>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</si>
  <si>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</si>
  <si>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</si>
  <si>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</si>
  <si>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</si>
  <si>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</si>
  <si>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</si>
  <si>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</si>
  <si>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</si>
  <si>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</si>
  <si>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</si>
  <si>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</si>
  <si>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</si>
  <si>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</si>
  <si>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</si>
  <si>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</si>
  <si>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</si>
  <si>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</si>
  <si>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</si>
  <si>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</si>
  <si>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</si>
  <si>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</si>
  <si>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</si>
  <si>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</si>
  <si>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</si>
  <si>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</si>
  <si>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</si>
  <si>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</si>
  <si>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</si>
  <si>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</si>
  <si>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</si>
  <si>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</si>
  <si>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</si>
  <si>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</si>
  <si>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</si>
  <si>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</si>
  <si>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</si>
  <si>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</si>
  <si>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</si>
  <si>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</si>
  <si>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</si>
  <si>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</si>
  <si>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</si>
  <si>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</si>
  <si>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</si>
  <si>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</si>
  <si>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</si>
  <si>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</si>
  <si>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</si>
  <si>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</si>
  <si>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</si>
  <si>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</si>
  <si>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</si>
  <si>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</si>
  <si>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</si>
  <si>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</si>
  <si>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</si>
  <si>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</si>
  <si>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</si>
  <si>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</si>
  <si>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</si>
  <si>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</si>
  <si>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</si>
  <si>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</si>
  <si>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</si>
  <si>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</si>
  <si>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</si>
  <si>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</si>
  <si>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</si>
  <si>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</si>
  <si>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</si>
  <si>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</si>
  <si>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</si>
  <si>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</si>
  <si>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</si>
  <si>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</si>
  <si>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</si>
  <si>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</si>
  <si>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</si>
  <si>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</si>
  <si>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</si>
  <si>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</si>
  <si>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</si>
  <si>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</si>
  <si>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</si>
  <si>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</si>
  <si>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</si>
  <si>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</si>
  <si>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</si>
  <si>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</si>
  <si>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</si>
  <si>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</si>
  <si>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</si>
  <si>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</si>
  <si>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</si>
  <si>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</si>
  <si>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</si>
  <si>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</si>
  <si>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</si>
  <si>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</si>
  <si>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</si>
  <si>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</si>
  <si>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</si>
  <si>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</si>
  <si>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</si>
  <si>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</si>
  <si>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</si>
  <si>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</si>
  <si>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</si>
  <si>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</si>
  <si>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</si>
  <si>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</si>
  <si>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</si>
  <si>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</si>
  <si>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</si>
  <si>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</si>
  <si>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</si>
  <si>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</si>
  <si>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</si>
  <si>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</si>
  <si>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</si>
  <si>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</si>
  <si>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</si>
  <si>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</si>
  <si>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</si>
  <si>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</si>
  <si>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</si>
  <si>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</si>
  <si>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</si>
  <si>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</si>
  <si>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</si>
  <si>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</si>
  <si>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</si>
  <si>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</si>
  <si>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</si>
  <si>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</si>
  <si>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</si>
  <si>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</si>
  <si>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</si>
  <si>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</si>
  <si>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</si>
  <si>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</si>
  <si>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</si>
  <si>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</si>
  <si>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</si>
  <si>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</si>
  <si>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</si>
  <si>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</si>
  <si>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</si>
  <si>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</si>
  <si>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</si>
  <si>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</si>
  <si>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</si>
  <si>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</si>
  <si>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</si>
  <si>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</si>
  <si>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</si>
  <si>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</si>
  <si>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</si>
  <si>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</si>
  <si>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</si>
  <si>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</si>
  <si>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</si>
  <si>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</si>
  <si>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</si>
  <si>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</si>
  <si>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</si>
  <si>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</si>
  <si>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</si>
  <si>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</si>
  <si>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</si>
  <si>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</si>
  <si>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</si>
  <si>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</si>
  <si>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</si>
  <si>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</si>
  <si>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</si>
  <si>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</si>
  <si>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</si>
  <si>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</si>
  <si>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</si>
  <si>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</si>
  <si>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</si>
  <si>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</si>
  <si>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</si>
  <si>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</si>
  <si>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</si>
  <si>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</si>
  <si>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</si>
  <si>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</si>
  <si>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</si>
  <si>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</si>
  <si>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</si>
  <si>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</si>
  <si>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</si>
  <si>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</si>
  <si>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</si>
  <si>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</si>
  <si>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</si>
  <si>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</si>
  <si>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</si>
  <si>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</si>
  <si>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</si>
  <si>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</si>
  <si>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</si>
  <si>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</si>
  <si>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</si>
  <si>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</si>
  <si>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</si>
  <si>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</si>
  <si>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</si>
  <si>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</si>
  <si>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</si>
  <si>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</si>
  <si>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</si>
  <si>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</si>
  <si>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</si>
  <si>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</si>
  <si>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</si>
  <si>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</si>
  <si>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</si>
  <si>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</si>
  <si>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</si>
  <si>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</si>
  <si>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</si>
  <si>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</si>
  <si>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</si>
  <si>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</si>
  <si>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</si>
  <si>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</si>
  <si>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</si>
  <si>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</si>
  <si>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</si>
  <si>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</si>
  <si>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</si>
  <si>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</si>
  <si>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</si>
  <si>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</si>
  <si>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</si>
  <si>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</si>
  <si>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</si>
  <si>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</si>
  <si>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</si>
  <si>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</si>
  <si>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</si>
  <si>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</si>
  <si>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</si>
  <si>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</si>
  <si>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</si>
  <si>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</si>
  <si>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</si>
  <si>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</si>
  <si>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</si>
  <si>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</si>
  <si>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</si>
  <si>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</si>
  <si>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</si>
  <si>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</si>
  <si>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</si>
  <si>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</si>
  <si>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</si>
  <si>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</si>
  <si>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</si>
  <si>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</si>
  <si>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</si>
  <si>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</si>
  <si>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</si>
  <si>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</si>
  <si>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</si>
  <si>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</si>
  <si>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</si>
  <si>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</si>
  <si>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</si>
  <si>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</si>
  <si>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</si>
  <si>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</si>
  <si>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</si>
  <si>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</si>
  <si>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</si>
  <si>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</si>
  <si>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</si>
  <si>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</si>
  <si>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</si>
  <si>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</si>
  <si>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</si>
  <si>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</si>
  <si>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</si>
  <si>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</si>
  <si>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</si>
  <si>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</si>
  <si>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</si>
  <si>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</si>
  <si>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</si>
  <si>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</si>
  <si>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</si>
  <si>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</si>
  <si>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</si>
  <si>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</si>
  <si>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</si>
  <si>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</si>
  <si>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</si>
  <si>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</si>
  <si>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</si>
  <si>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</si>
  <si>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</si>
  <si>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</si>
  <si>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</si>
  <si>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</si>
  <si>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</si>
  <si>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</si>
  <si>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</si>
  <si>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</si>
  <si>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</si>
  <si>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</si>
  <si>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</si>
  <si>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</si>
  <si>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</si>
  <si>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</si>
  <si>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</si>
  <si>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</si>
  <si>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</si>
  <si>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</si>
  <si>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</si>
  <si>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</si>
  <si>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</si>
  <si>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</si>
  <si>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</si>
  <si>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</si>
  <si>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</si>
  <si>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</si>
  <si>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</si>
  <si>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</si>
  <si>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</si>
  <si>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</si>
  <si>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</si>
  <si>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</si>
  <si>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</si>
  <si>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</si>
  <si>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</si>
  <si>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</si>
  <si>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</si>
  <si>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</si>
  <si>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</si>
  <si>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</si>
  <si>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</si>
  <si>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</si>
  <si>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</si>
  <si>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</si>
  <si>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</si>
  <si>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</si>
  <si>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</si>
  <si>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</si>
  <si>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</si>
  <si>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</si>
  <si>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</si>
  <si>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</si>
  <si>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</si>
  <si>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</si>
  <si>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</si>
  <si>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</si>
  <si>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</si>
  <si>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</si>
  <si>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</si>
  <si>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</si>
  <si>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</si>
  <si>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</si>
  <si>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</si>
  <si>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</si>
  <si>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</si>
  <si>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</si>
  <si>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</si>
  <si>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</si>
  <si>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</si>
  <si>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</si>
  <si>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</si>
  <si>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</si>
  <si>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</si>
  <si>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</si>
  <si>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</si>
  <si>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</si>
  <si>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</si>
  <si>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</si>
  <si>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</si>
  <si>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</si>
  <si>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</si>
  <si>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</si>
  <si>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</si>
  <si>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</si>
  <si>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</si>
  <si>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</si>
  <si>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</si>
  <si>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</si>
  <si>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</si>
  <si>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</si>
  <si>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</si>
  <si>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</si>
  <si>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</si>
  <si>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</si>
  <si>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</si>
  <si>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</si>
  <si>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</si>
  <si>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</si>
  <si>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</si>
  <si>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</si>
  <si>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</si>
  <si>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</si>
  <si>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</si>
  <si>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</si>
  <si>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</si>
  <si>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</si>
  <si>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</si>
  <si>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</si>
  <si>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</si>
  <si>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</si>
  <si>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</si>
  <si>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</si>
  <si>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</si>
  <si>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</si>
  <si>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</si>
  <si>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</si>
  <si>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</si>
  <si>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</si>
  <si>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</si>
  <si>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</si>
  <si>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</si>
  <si>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</si>
  <si>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</si>
  <si>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</si>
  <si>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</si>
  <si>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</si>
  <si>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</si>
  <si>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</si>
  <si>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</si>
  <si>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</si>
  <si>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</si>
  <si>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</si>
  <si>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</si>
  <si>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</si>
  <si>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</si>
  <si>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</si>
  <si>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</si>
  <si>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</si>
  <si>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</si>
  <si>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</si>
  <si>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</si>
  <si>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</si>
  <si>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</si>
  <si>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</si>
  <si>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</si>
  <si>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</si>
  <si>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</si>
  <si>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</si>
  <si>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</si>
  <si>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</si>
  <si>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</si>
  <si>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</si>
  <si>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</si>
  <si>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</si>
  <si>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</si>
  <si>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</si>
  <si>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</si>
  <si>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</si>
  <si>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</si>
  <si>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</si>
  <si>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</si>
  <si>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</si>
  <si>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</si>
  <si>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</si>
  <si>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</si>
  <si>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</si>
  <si>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</si>
  <si>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</si>
  <si>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</si>
  <si>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</si>
  <si>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</si>
  <si>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</si>
  <si>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</si>
  <si>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</si>
  <si>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</si>
  <si>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</si>
  <si>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</si>
  <si>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</si>
  <si>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</si>
  <si>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</si>
  <si>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</si>
  <si>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</si>
  <si>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</si>
  <si>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</si>
  <si>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</si>
  <si>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</si>
  <si>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</si>
  <si>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</si>
  <si>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</si>
  <si>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</si>
  <si>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</si>
  <si>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</si>
  <si>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</si>
  <si>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</si>
  <si>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</si>
  <si>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</si>
  <si>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</si>
  <si>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</si>
  <si>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</si>
  <si>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</si>
  <si>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</si>
  <si>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</si>
  <si>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</si>
  <si>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</si>
  <si>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</si>
  <si>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</si>
  <si>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</si>
  <si>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</si>
  <si>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</si>
  <si>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</si>
  <si>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</si>
  <si>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</si>
  <si>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</si>
  <si>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</si>
  <si>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</si>
  <si>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</si>
  <si>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</si>
  <si>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</si>
  <si>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</si>
  <si>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</si>
  <si>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</si>
  <si>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</si>
  <si>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</si>
  <si>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</si>
  <si>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</si>
  <si>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</si>
  <si>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</si>
  <si>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</si>
  <si>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</si>
  <si>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</si>
  <si>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</si>
  <si>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</si>
  <si>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</si>
  <si>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</si>
  <si>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</si>
  <si>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</si>
  <si>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</si>
  <si>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</si>
  <si>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</si>
  <si>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</si>
  <si>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</si>
  <si>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</si>
  <si>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</si>
  <si>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</si>
  <si>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</si>
  <si>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</si>
  <si>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</si>
  <si>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</si>
  <si>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</si>
  <si>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</si>
  <si>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</si>
  <si>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</si>
  <si>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</si>
  <si>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</si>
  <si>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</si>
  <si>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</si>
  <si>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</si>
  <si>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</si>
  <si>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</si>
  <si>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</si>
  <si>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</si>
  <si>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</si>
  <si>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</si>
  <si>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</si>
  <si>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</si>
  <si>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</si>
  <si>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</si>
  <si>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</si>
  <si>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</si>
  <si>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</si>
  <si>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</si>
  <si>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</si>
  <si>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</si>
  <si>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</si>
  <si>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</si>
  <si>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</si>
  <si>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</si>
  <si>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</si>
  <si>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</si>
  <si>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</si>
  <si>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</si>
  <si>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</si>
  <si>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</si>
  <si>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</si>
  <si>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</si>
  <si>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</si>
  <si>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</si>
  <si>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</si>
  <si>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</si>
  <si>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</si>
  <si>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</si>
  <si>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</si>
  <si>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</si>
  <si>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</si>
  <si>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</si>
  <si>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</si>
  <si>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</si>
  <si>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</si>
  <si>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</si>
  <si>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</si>
  <si>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</si>
  <si>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</si>
  <si>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</si>
  <si>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</si>
  <si>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</si>
  <si>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</si>
  <si>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</si>
  <si>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</si>
  <si>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</si>
  <si>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</si>
  <si>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</si>
  <si>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</si>
  <si>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</si>
  <si>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</si>
  <si>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</si>
  <si>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</si>
  <si>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</si>
  <si>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</si>
  <si>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</si>
  <si>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</si>
  <si>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</si>
  <si>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</si>
  <si>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</si>
  <si>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</si>
  <si>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</si>
  <si>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</si>
  <si>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</si>
  <si>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</si>
  <si>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</si>
  <si>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</si>
  <si>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</si>
  <si>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</si>
  <si>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</si>
  <si>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</si>
  <si>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</si>
  <si>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</si>
  <si>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</si>
  <si>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</si>
  <si>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</si>
  <si>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</si>
  <si>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</si>
  <si>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</si>
  <si>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</si>
  <si>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</si>
  <si>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</si>
  <si>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</si>
  <si>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</si>
  <si>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</si>
  <si>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</si>
  <si>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</si>
  <si>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</si>
  <si>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</si>
  <si>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</si>
  <si>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</si>
  <si>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</si>
  <si>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</si>
  <si>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</si>
  <si>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</si>
  <si>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</si>
  <si>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</si>
  <si>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</si>
  <si>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</si>
  <si>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</si>
  <si>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</si>
  <si>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</si>
  <si>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</si>
  <si>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</si>
  <si>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</si>
  <si>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</si>
  <si>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</si>
  <si>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</si>
  <si>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</si>
  <si>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</si>
  <si>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</si>
  <si>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</si>
  <si>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</si>
  <si>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</si>
  <si>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</si>
  <si>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</si>
  <si>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</si>
  <si>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</si>
  <si>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</si>
  <si>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</si>
  <si>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</si>
  <si>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</si>
  <si>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</si>
  <si>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</si>
  <si>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</si>
  <si>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</si>
  <si>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</si>
  <si>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</si>
  <si>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</si>
  <si>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</si>
  <si>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</si>
  <si>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</si>
  <si>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</si>
  <si>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</si>
  <si>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</si>
  <si>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</si>
  <si>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</si>
  <si>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</si>
  <si>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</si>
  <si>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</si>
  <si>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</si>
  <si>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</si>
  <si>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</si>
  <si>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</si>
  <si>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</si>
  <si>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</si>
  <si>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</si>
  <si>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</si>
  <si>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</si>
  <si>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</si>
  <si>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</si>
  <si>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</si>
  <si>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</si>
  <si>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</si>
  <si>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</si>
  <si>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</si>
  <si>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</si>
  <si>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</si>
  <si>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</si>
  <si>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</si>
  <si>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</si>
  <si>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</si>
  <si>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</si>
  <si>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</si>
  <si>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</si>
  <si>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</si>
  <si>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</si>
  <si>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</si>
  <si>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</si>
  <si>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</si>
  <si>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</si>
  <si>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</si>
  <si>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</si>
  <si>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</si>
  <si>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</si>
  <si>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</si>
  <si>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</si>
  <si>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</si>
  <si>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</si>
  <si>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</si>
  <si>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</si>
  <si>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</si>
  <si>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</si>
  <si>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</si>
  <si>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</si>
  <si>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</si>
  <si>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</si>
  <si>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</si>
  <si>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</si>
  <si>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</si>
  <si>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</si>
  <si>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</si>
  <si>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</si>
  <si>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</si>
  <si>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</si>
  <si>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</si>
  <si>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</si>
  <si>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</si>
  <si>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</si>
  <si>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</si>
  <si>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</si>
  <si>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</si>
  <si>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</si>
  <si>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</si>
  <si>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</si>
  <si>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</si>
  <si>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</si>
  <si>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</si>
  <si>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</si>
  <si>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</si>
  <si>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</si>
  <si>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</si>
  <si>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</si>
  <si>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</si>
  <si>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</si>
  <si>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</si>
  <si>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</si>
  <si>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</si>
  <si>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</si>
  <si>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</si>
  <si>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</si>
  <si>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</si>
  <si>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</si>
  <si>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</si>
  <si>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</si>
  <si>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</si>
  <si>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</si>
  <si>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</si>
  <si>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</si>
  <si>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</si>
  <si>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</si>
  <si>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</si>
  <si>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</si>
  <si>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</si>
  <si>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</si>
  <si>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</si>
  <si>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</si>
  <si>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</si>
  <si>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</si>
  <si>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</si>
  <si>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</si>
  <si>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</si>
  <si>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</si>
  <si>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</si>
  <si>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</si>
  <si>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</si>
  <si>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</si>
  <si>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</si>
  <si>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</si>
  <si>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</si>
  <si>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</si>
  <si>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</si>
  <si>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</si>
  <si>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</si>
  <si>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</si>
  <si>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</si>
  <si>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</si>
  <si>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</si>
  <si>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</si>
  <si>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</si>
  <si>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</si>
  <si>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</si>
  <si>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</si>
  <si>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</si>
  <si>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</si>
  <si>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</si>
  <si>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</si>
  <si>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</si>
  <si>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</si>
  <si>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</si>
  <si>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</si>
  <si>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</si>
  <si>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</si>
  <si>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</si>
  <si>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</si>
  <si>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</si>
  <si>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</si>
  <si>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</si>
  <si>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</si>
  <si>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</si>
  <si>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</si>
  <si>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</si>
  <si>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</si>
  <si>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</si>
  <si>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</si>
  <si>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</si>
  <si>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</si>
  <si>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</si>
  <si>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</si>
  <si>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</si>
  <si>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</si>
  <si>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</si>
  <si>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</si>
  <si>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</si>
  <si>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</si>
  <si>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</si>
  <si>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</si>
  <si>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</si>
  <si>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</si>
  <si>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</si>
  <si>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</si>
  <si>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</si>
  <si>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</si>
  <si>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</si>
  <si>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</si>
  <si>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</si>
  <si>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</si>
  <si>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</si>
  <si>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</si>
  <si>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</si>
  <si>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</si>
  <si>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</si>
  <si>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</si>
  <si>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</si>
  <si>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</si>
  <si>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</si>
  <si>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</si>
  <si>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</si>
  <si>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</si>
  <si>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</si>
  <si>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</si>
  <si>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</si>
  <si>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</si>
  <si>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</si>
  <si>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</si>
  <si>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</si>
  <si>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</si>
  <si>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</si>
  <si>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</si>
  <si>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</si>
  <si>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</si>
  <si>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</si>
  <si>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</si>
  <si>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</si>
  <si>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</si>
  <si>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</si>
  <si>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</si>
  <si>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</si>
  <si>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</si>
  <si>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</si>
  <si>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</si>
  <si>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</si>
  <si>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</si>
  <si>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</si>
  <si>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</si>
  <si>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</si>
  <si>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</si>
  <si>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</si>
  <si>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</si>
  <si>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</si>
  <si>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</si>
  <si>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</si>
  <si>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</si>
  <si>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</si>
  <si>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</si>
  <si>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</si>
  <si>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</si>
  <si>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</si>
  <si>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</si>
  <si>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</si>
  <si>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</si>
  <si>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</si>
  <si>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</si>
  <si>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</si>
  <si>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</si>
  <si>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</si>
  <si>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</si>
  <si>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</si>
  <si>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</si>
  <si>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</si>
  <si>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</si>
  <si>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</si>
  <si>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</si>
  <si>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</si>
  <si>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</si>
  <si>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</si>
  <si>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</si>
  <si>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</si>
  <si>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</si>
  <si>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</si>
  <si>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</si>
  <si>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</si>
  <si>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</si>
  <si>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</si>
  <si>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</si>
  <si>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</si>
  <si>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</si>
  <si>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</si>
  <si>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</si>
  <si>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</si>
  <si>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</si>
  <si>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</si>
  <si>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</si>
  <si>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</si>
  <si>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</si>
  <si>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</si>
  <si>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</si>
  <si>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</si>
  <si>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</si>
  <si>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</si>
  <si>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</si>
  <si>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</si>
  <si>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</si>
  <si>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</si>
  <si>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</si>
  <si>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</si>
  <si>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</si>
  <si>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</si>
  <si>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</si>
  <si>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</si>
  <si>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</si>
  <si>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</si>
  <si>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</si>
  <si>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</si>
  <si>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</si>
  <si>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</si>
  <si>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</si>
  <si>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</si>
  <si>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</si>
  <si>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</si>
  <si>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</si>
  <si>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</si>
  <si>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</si>
  <si>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</si>
  <si>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</si>
  <si>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</si>
  <si>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</si>
  <si>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</si>
  <si>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</si>
  <si>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</si>
  <si>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</si>
  <si>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</si>
  <si>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</si>
  <si>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</si>
  <si>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</si>
  <si>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</si>
  <si>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</si>
  <si>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</si>
  <si>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</si>
  <si>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</si>
  <si>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</si>
  <si>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</si>
  <si>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</si>
  <si>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</si>
  <si>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</si>
  <si>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</si>
  <si>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</si>
  <si>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</si>
  <si>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</si>
  <si>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</si>
  <si>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</si>
  <si>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</si>
  <si>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</si>
  <si>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</si>
  <si>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</si>
  <si>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</si>
  <si>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</si>
  <si>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</si>
  <si>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</si>
  <si>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</si>
  <si>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</si>
  <si>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</si>
  <si>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</si>
  <si>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</si>
  <si>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</si>
  <si>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</si>
  <si>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</si>
  <si>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</si>
  <si>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</si>
  <si>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</si>
  <si>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</si>
  <si>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</si>
  <si>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</si>
  <si>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</si>
  <si>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</si>
  <si>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</si>
  <si>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</si>
  <si>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</si>
  <si>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</si>
  <si>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</si>
  <si>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</si>
  <si>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</si>
  <si>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</si>
  <si>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</si>
  <si>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</si>
  <si>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</si>
  <si>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</si>
  <si>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</si>
  <si>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</si>
  <si>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</si>
  <si>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</si>
  <si>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</si>
  <si>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</si>
  <si>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</si>
  <si>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</si>
  <si>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</si>
  <si>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</si>
  <si>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</si>
  <si>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</si>
  <si>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</si>
  <si>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</si>
  <si>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</si>
  <si>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</si>
  <si>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</si>
  <si>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</si>
  <si>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</si>
  <si>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</si>
  <si>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</si>
  <si>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</si>
  <si>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</si>
  <si>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</si>
  <si>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</si>
  <si>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</si>
  <si>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</si>
  <si>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</si>
  <si>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</si>
  <si>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</si>
  <si>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</si>
  <si>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</si>
  <si>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</si>
  <si>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</si>
  <si>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</si>
  <si>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</si>
  <si>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</si>
  <si>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</si>
  <si>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</si>
  <si>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</si>
  <si>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</si>
  <si>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</si>
  <si>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</si>
  <si>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</si>
  <si>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</si>
  <si>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</si>
  <si>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</si>
  <si>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</si>
  <si>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</si>
  <si>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</si>
  <si>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</si>
  <si>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</si>
  <si>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</si>
  <si>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</si>
  <si>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</si>
  <si>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</si>
  <si>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</si>
  <si>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</si>
  <si>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</si>
  <si>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</si>
  <si>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</si>
  <si>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</si>
  <si>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</si>
  <si>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</si>
  <si>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</si>
  <si>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</si>
  <si>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</si>
  <si>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</si>
  <si>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</si>
  <si>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</si>
  <si>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</si>
  <si>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</si>
  <si>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</si>
  <si>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</si>
  <si>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</si>
  <si>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</si>
  <si>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</si>
  <si>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</si>
  <si>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</si>
  <si>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</si>
  <si>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</si>
  <si>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</si>
  <si>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</si>
  <si>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</si>
  <si>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</si>
  <si>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</si>
  <si>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</si>
  <si>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</si>
  <si>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</si>
  <si>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</si>
  <si>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</si>
  <si>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</si>
  <si>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</si>
  <si>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</si>
  <si>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</si>
  <si>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</si>
  <si>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</si>
  <si>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</si>
  <si>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</si>
  <si>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</si>
  <si>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</si>
  <si>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</si>
  <si>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</si>
  <si>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</si>
  <si>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</si>
  <si>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</si>
  <si>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</si>
  <si>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</si>
  <si>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</si>
  <si>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</si>
  <si>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</si>
  <si>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</si>
  <si>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</si>
  <si>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</si>
  <si>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</si>
  <si>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</si>
  <si>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</si>
  <si>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</si>
  <si>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</si>
  <si>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</si>
  <si>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</si>
  <si>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</si>
  <si>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</si>
  <si>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</si>
  <si>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</si>
  <si>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</si>
  <si>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</si>
  <si>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</si>
  <si>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</si>
  <si>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</si>
  <si>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</si>
  <si>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</si>
  <si>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</si>
  <si>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</si>
  <si>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</si>
  <si>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</si>
  <si>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</si>
  <si>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</si>
  <si>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</si>
  <si>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</si>
  <si>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</si>
  <si>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</si>
  <si>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</si>
  <si>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</si>
  <si>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</si>
  <si>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</si>
  <si>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</si>
  <si>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</si>
  <si>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</si>
  <si>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</si>
  <si>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</si>
  <si>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</si>
  <si>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</si>
  <si>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</si>
  <si>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</si>
  <si>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</si>
  <si>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</si>
  <si>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</si>
  <si>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</si>
  <si>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</si>
  <si>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</si>
  <si>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</si>
  <si>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</si>
  <si>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</si>
  <si>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</si>
  <si>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</si>
  <si>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</si>
  <si>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</si>
  <si>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</si>
  <si>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</si>
  <si>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</si>
  <si>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</si>
  <si>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</si>
  <si>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</si>
  <si>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</si>
  <si>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</si>
  <si>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</si>
  <si>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</si>
  <si>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</si>
  <si>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</si>
  <si>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</si>
  <si>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</si>
  <si>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</si>
  <si>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</si>
  <si>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</si>
  <si>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</si>
  <si>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</si>
  <si>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</si>
  <si>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</si>
  <si>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</si>
  <si>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</si>
  <si>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</si>
  <si>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</si>
  <si>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</si>
  <si>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</si>
  <si>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</si>
  <si>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</si>
  <si>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</si>
  <si>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</si>
  <si>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</si>
  <si>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</si>
  <si>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</si>
  <si>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</si>
  <si>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</si>
  <si>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</si>
  <si>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</si>
  <si>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</si>
  <si>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</si>
  <si>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</si>
  <si>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</si>
  <si>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</si>
  <si>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</si>
  <si>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</si>
  <si>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</si>
  <si>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</si>
  <si>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</si>
  <si>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</si>
  <si>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</si>
  <si>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</si>
  <si>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</si>
  <si>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</si>
  <si>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</si>
  <si>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</si>
  <si>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</si>
  <si>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</si>
  <si>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</si>
  <si>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</si>
  <si>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</si>
  <si>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</si>
  <si>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</si>
  <si>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</si>
  <si>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</si>
  <si>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</si>
  <si>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</si>
  <si>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</si>
  <si>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</si>
  <si>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</si>
  <si>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</si>
  <si>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</si>
  <si>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</si>
  <si>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</si>
  <si>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</si>
  <si>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</si>
  <si>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</si>
  <si>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</si>
  <si>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</si>
  <si>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</si>
  <si>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</si>
  <si>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</si>
  <si>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</si>
  <si>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</si>
  <si>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</si>
  <si>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</si>
  <si>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</si>
  <si>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</si>
  <si>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</si>
  <si>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</si>
  <si>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</si>
  <si>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</si>
  <si>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</si>
  <si>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</si>
  <si>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</si>
  <si>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</si>
  <si>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</si>
  <si>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</si>
  <si>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</si>
  <si>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</si>
  <si>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</si>
  <si>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</si>
  <si>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</si>
  <si>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</si>
  <si>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</si>
  <si>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</si>
  <si>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</si>
  <si>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</si>
  <si>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</si>
  <si>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</si>
  <si>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</si>
  <si>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</si>
  <si>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</si>
  <si>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</si>
  <si>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</si>
  <si>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</si>
  <si>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</si>
  <si>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</si>
  <si>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</si>
  <si>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</si>
  <si>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</si>
  <si>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</si>
  <si>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</si>
  <si>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</si>
  <si>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</si>
  <si>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</si>
  <si>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</si>
  <si>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</si>
  <si>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</si>
  <si>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</si>
  <si>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</si>
  <si>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</si>
  <si>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</si>
  <si>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</si>
  <si>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</si>
  <si>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</si>
  <si>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</si>
  <si>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</si>
  <si>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</si>
  <si>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</si>
  <si>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</si>
  <si>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</si>
  <si>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</si>
  <si>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</si>
  <si>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</si>
  <si>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</si>
  <si>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</si>
  <si>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</si>
  <si>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</si>
  <si>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</si>
  <si>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</si>
  <si>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</si>
  <si>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</si>
  <si>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</si>
  <si>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</si>
  <si>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</si>
  <si>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</si>
  <si>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</si>
  <si>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</si>
  <si>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</si>
  <si>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</si>
  <si>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</si>
  <si>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</si>
  <si>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</si>
  <si>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</si>
  <si>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</si>
  <si>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</si>
  <si>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</si>
  <si>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</si>
  <si>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</si>
  <si>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</si>
  <si>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</si>
  <si>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</si>
  <si>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</si>
  <si>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</si>
  <si>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</si>
  <si>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</si>
  <si>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</si>
  <si>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</si>
  <si>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</si>
  <si>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</si>
  <si>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</si>
  <si>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</si>
  <si>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</si>
  <si>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</si>
  <si>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</si>
  <si>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</si>
  <si>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</si>
  <si>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</si>
  <si>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</si>
  <si>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</si>
  <si>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</si>
  <si>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</si>
  <si>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</si>
  <si>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</si>
  <si>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</si>
  <si>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</si>
  <si>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</si>
  <si>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</si>
  <si>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</si>
  <si>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</si>
  <si>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</si>
  <si>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</si>
  <si>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</si>
  <si>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</si>
  <si>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</si>
  <si>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</si>
  <si>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</si>
  <si>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</si>
  <si>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</si>
  <si>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</si>
  <si>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</si>
  <si>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</si>
  <si>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</si>
  <si>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</si>
  <si>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</si>
  <si>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</si>
  <si>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</si>
  <si>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</si>
  <si>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</si>
  <si>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</si>
  <si>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</si>
  <si>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</si>
  <si>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</si>
  <si>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</si>
  <si>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</si>
  <si>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</si>
  <si>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</si>
  <si>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</si>
  <si>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</si>
  <si>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</si>
  <si>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</si>
  <si>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</si>
  <si>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</si>
  <si>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</si>
  <si>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</si>
  <si>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</si>
  <si>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</si>
  <si>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</si>
  <si>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</si>
  <si>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</si>
  <si>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</si>
  <si>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</si>
  <si>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</si>
  <si>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</si>
  <si>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</si>
  <si>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</si>
  <si>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</si>
  <si>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</si>
  <si>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</si>
  <si>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</si>
  <si>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</si>
  <si>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</si>
  <si>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</si>
  <si>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</si>
  <si>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</si>
  <si>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</si>
  <si>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</si>
  <si>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</si>
  <si>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</si>
  <si>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</si>
  <si>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</si>
  <si>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</si>
  <si>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</si>
  <si>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</si>
  <si>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</si>
  <si>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</si>
  <si>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</si>
  <si>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</si>
  <si>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</si>
  <si>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</si>
  <si>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</si>
  <si>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</si>
  <si>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</si>
  <si>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</si>
  <si>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</si>
  <si>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</si>
  <si>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</si>
  <si>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</si>
  <si>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</si>
  <si>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</si>
  <si>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</si>
  <si>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</si>
  <si>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</si>
  <si>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</si>
  <si>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</si>
  <si>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</si>
  <si>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</si>
  <si>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</si>
  <si>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</si>
  <si>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</si>
  <si>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</si>
  <si>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</si>
  <si>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</si>
  <si>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</si>
  <si>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</si>
  <si>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</si>
  <si>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</si>
  <si>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</si>
  <si>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</si>
  <si>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</si>
  <si>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</si>
  <si>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</si>
  <si>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</si>
  <si>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</si>
  <si>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</si>
  <si>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</si>
  <si>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</si>
  <si>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</si>
  <si>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</si>
  <si>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</si>
  <si>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</si>
  <si>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</si>
  <si>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</si>
  <si>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</si>
  <si>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</si>
  <si>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</si>
  <si>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</si>
  <si>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</si>
  <si>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</si>
  <si>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</si>
  <si>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</si>
  <si>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</si>
  <si>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</si>
  <si>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</si>
  <si>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</si>
  <si>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</si>
  <si>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</si>
  <si>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</si>
  <si>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</si>
  <si>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</si>
  <si>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</si>
  <si>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</si>
  <si>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</si>
  <si>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</si>
  <si>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</si>
  <si>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</si>
  <si>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</si>
  <si>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</si>
  <si>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</si>
  <si>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</si>
  <si>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</si>
  <si>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</si>
  <si>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</si>
  <si>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</si>
  <si>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</si>
  <si>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</si>
  <si>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</si>
  <si>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</si>
  <si>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</si>
  <si>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</si>
  <si>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</si>
  <si>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</si>
  <si>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</si>
  <si>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</si>
  <si>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</si>
  <si>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</si>
  <si>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</si>
  <si>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</si>
  <si>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</si>
  <si>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</si>
  <si>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</si>
  <si>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</si>
  <si>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</si>
  <si>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</si>
  <si>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</si>
  <si>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</si>
  <si>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</si>
  <si>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</si>
  <si>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</si>
  <si>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</si>
  <si>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</si>
  <si>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</si>
  <si>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</si>
  <si>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</si>
  <si>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</si>
  <si>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</si>
  <si>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</si>
  <si>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</si>
  <si>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</si>
  <si>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</si>
  <si>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</si>
  <si>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</si>
  <si>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</si>
  <si>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</si>
  <si>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</si>
  <si>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</si>
  <si>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</si>
  <si>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</si>
  <si>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</si>
  <si>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</si>
  <si>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</si>
  <si>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</si>
  <si>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</si>
  <si>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</si>
  <si>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</si>
  <si>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</si>
  <si>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</si>
  <si>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</si>
  <si>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</si>
  <si>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</si>
  <si>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</si>
  <si>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</si>
  <si>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</si>
  <si>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</si>
  <si>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</si>
  <si>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</si>
  <si>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</si>
  <si>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</si>
  <si>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</si>
  <si>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</si>
  <si>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</si>
  <si>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</si>
  <si>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</si>
  <si>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</si>
  <si>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</si>
  <si>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</si>
  <si>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</si>
  <si>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</si>
  <si>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</si>
  <si>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</si>
  <si>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</si>
  <si>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</si>
  <si>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</si>
  <si>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</si>
  <si>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</si>
  <si>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</si>
  <si>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</si>
  <si>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</si>
  <si>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</si>
  <si>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</si>
  <si>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</si>
  <si>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</si>
  <si>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</si>
  <si>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</si>
  <si>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</si>
  <si>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</si>
  <si>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</si>
  <si>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</si>
  <si>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</si>
  <si>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</si>
  <si>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</si>
  <si>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</si>
  <si>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</si>
  <si>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</si>
  <si>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</si>
  <si>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</si>
  <si>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</si>
  <si>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</si>
  <si>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</si>
  <si>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</si>
  <si>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</si>
  <si>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</si>
  <si>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</si>
  <si>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</si>
  <si>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</si>
  <si>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</si>
  <si>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</si>
  <si>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</si>
  <si>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</si>
  <si>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</si>
  <si>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</si>
  <si>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</si>
  <si>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</si>
  <si>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</si>
  <si>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</si>
  <si>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</si>
  <si>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</si>
  <si>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</si>
  <si>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</si>
  <si>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</si>
  <si>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</si>
  <si>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</si>
  <si>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</si>
  <si>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</si>
  <si>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</si>
  <si>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</si>
  <si>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</si>
  <si>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</si>
  <si>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</si>
  <si>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</si>
  <si>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</si>
  <si>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</si>
  <si>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</si>
  <si>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</si>
  <si>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</si>
  <si>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</si>
  <si>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</si>
  <si>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</si>
  <si>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</si>
  <si>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</si>
  <si>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</si>
  <si>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</si>
  <si>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</si>
  <si>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</si>
  <si>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</si>
  <si>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</si>
  <si>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</si>
  <si>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</si>
  <si>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</si>
  <si>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</si>
  <si>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</si>
  <si>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</si>
  <si>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</si>
  <si>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</si>
  <si>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</si>
  <si>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</si>
  <si>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</si>
  <si>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</si>
  <si>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</si>
  <si>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</si>
  <si>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</si>
  <si>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</si>
  <si>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</si>
  <si>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</si>
  <si>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</si>
  <si>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</si>
  <si>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</si>
  <si>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</si>
  <si>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</si>
  <si>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</si>
  <si>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</si>
  <si>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</si>
  <si>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</si>
  <si>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</si>
  <si>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</si>
  <si>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</si>
  <si>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</si>
  <si>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</si>
  <si>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</si>
  <si>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</si>
  <si>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</si>
  <si>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</si>
  <si>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</si>
  <si>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</si>
  <si>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</si>
  <si>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</si>
  <si>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</si>
  <si>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</si>
  <si>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</si>
  <si>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</si>
  <si>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</si>
  <si>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</si>
  <si>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</si>
  <si>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</si>
  <si>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</si>
  <si>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</si>
  <si>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</si>
  <si>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</si>
  <si>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</si>
  <si>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</si>
  <si>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</si>
  <si>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</si>
  <si>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</si>
  <si>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</si>
  <si>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</si>
  <si>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</si>
  <si>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</si>
  <si>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</si>
  <si>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</si>
  <si>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</si>
  <si>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</si>
  <si>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</si>
  <si>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</si>
  <si>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</si>
  <si>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</si>
  <si>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</si>
  <si>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</si>
  <si>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</si>
  <si>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</si>
  <si>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</si>
  <si>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</si>
  <si>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</si>
  <si>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</si>
  <si>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</si>
  <si>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</si>
  <si>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</si>
  <si>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</si>
  <si>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</si>
  <si>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</si>
  <si>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</si>
  <si>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</si>
  <si>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</si>
  <si>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</si>
  <si>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</si>
  <si>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</si>
  <si>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</si>
  <si>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</si>
  <si>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</si>
  <si>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</si>
  <si>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</si>
  <si>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</si>
  <si>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</si>
  <si>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</si>
  <si>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</si>
  <si>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</si>
  <si>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</si>
  <si>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</si>
  <si>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</si>
  <si>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</si>
  <si>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</si>
  <si>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</si>
  <si>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</si>
  <si>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</si>
  <si>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</si>
  <si>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</si>
  <si>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</si>
  <si>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</si>
  <si>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</si>
  <si>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</si>
  <si>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</si>
  <si>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</si>
  <si>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</si>
  <si>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</si>
  <si>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</si>
  <si>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</si>
  <si>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</si>
  <si>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</si>
  <si>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</si>
  <si>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</si>
  <si>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</si>
  <si>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</si>
  <si>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</si>
  <si>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</si>
  <si>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</si>
  <si>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</si>
  <si>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</si>
  <si>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</si>
  <si>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</si>
  <si>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</si>
  <si>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</si>
  <si>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</si>
  <si>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</si>
  <si>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</si>
  <si>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</si>
  <si>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</si>
  <si>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</si>
  <si>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</si>
  <si>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</si>
  <si>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</si>
  <si>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</si>
  <si>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</si>
  <si>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</si>
  <si>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</si>
  <si>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</si>
  <si>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</si>
  <si>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</si>
  <si>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</si>
  <si>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</si>
  <si>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</si>
  <si>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</si>
  <si>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</si>
  <si>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</si>
  <si>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</si>
  <si>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</si>
  <si>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</si>
  <si>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</si>
  <si>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</si>
  <si>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</si>
  <si>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</si>
  <si>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</si>
  <si>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</si>
  <si>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</si>
  <si>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</si>
  <si>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</si>
  <si>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</si>
  <si>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</si>
  <si>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</si>
  <si>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</si>
  <si>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</si>
  <si>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</si>
  <si>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</si>
  <si>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</si>
  <si>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</si>
  <si>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</si>
  <si>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</si>
  <si>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</si>
  <si>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</si>
  <si>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</si>
  <si>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</si>
  <si>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</si>
  <si>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</si>
  <si>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</si>
  <si>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</si>
  <si>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</si>
  <si>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</si>
  <si>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</si>
  <si>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</si>
  <si>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</si>
  <si>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</si>
  <si>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</si>
  <si>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</si>
  <si>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</si>
  <si>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</si>
  <si>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</si>
  <si>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</si>
  <si>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</si>
  <si>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</si>
  <si>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</si>
  <si>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</si>
  <si>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</si>
  <si>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</si>
  <si>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</si>
  <si>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</si>
  <si>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</si>
  <si>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</si>
  <si>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</si>
  <si>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</si>
  <si>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</si>
  <si>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</si>
  <si>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</si>
  <si>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</si>
  <si>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</si>
  <si>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</si>
  <si>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</si>
  <si>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</si>
  <si>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</si>
  <si>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</si>
  <si>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</si>
  <si>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</si>
  <si>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</si>
  <si>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</si>
  <si>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</si>
  <si>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</si>
  <si>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</si>
  <si>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</si>
  <si>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</si>
  <si>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</si>
  <si>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</si>
  <si>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</si>
  <si>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</si>
  <si>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</si>
  <si>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</si>
  <si>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</si>
  <si>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</si>
  <si>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</si>
  <si>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</si>
  <si>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</si>
  <si>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</si>
  <si>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</si>
  <si>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</si>
  <si>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</si>
  <si>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</si>
  <si>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</si>
  <si>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</si>
  <si>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</si>
  <si>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</si>
  <si>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</si>
  <si>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</si>
  <si>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</si>
  <si>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</si>
  <si>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</si>
  <si>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</si>
  <si>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</si>
  <si>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</si>
  <si>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</si>
  <si>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</si>
  <si>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</si>
  <si>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</si>
  <si>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</si>
  <si>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</si>
  <si>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</si>
  <si>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</si>
  <si>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</si>
  <si>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</si>
  <si>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</si>
  <si>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</si>
  <si>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</si>
  <si>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</si>
  <si>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</si>
  <si>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</si>
  <si>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</si>
  <si>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</si>
  <si>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</si>
  <si>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</si>
  <si>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</si>
  <si>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</si>
  <si>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</si>
  <si>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</si>
  <si>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</si>
  <si>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</si>
  <si>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</si>
  <si>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</si>
  <si>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</si>
  <si>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</si>
  <si>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</si>
  <si>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</si>
  <si>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</si>
  <si>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</si>
  <si>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</si>
  <si>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</si>
  <si>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</si>
  <si>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</si>
  <si>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</si>
  <si>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</si>
  <si>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</si>
  <si>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</si>
  <si>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</si>
  <si>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</si>
  <si>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</si>
  <si>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</si>
  <si>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</si>
  <si>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</si>
  <si>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</si>
  <si>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</si>
  <si>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</si>
  <si>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</si>
  <si>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</si>
  <si>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</si>
  <si>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</si>
  <si>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</si>
  <si>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</si>
  <si>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</si>
  <si>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</si>
  <si>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</si>
  <si>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</si>
  <si>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</si>
  <si>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</si>
  <si>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</si>
  <si>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</si>
  <si>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</si>
  <si>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</si>
  <si>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</si>
  <si>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</si>
  <si>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</si>
  <si>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</si>
  <si>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</si>
  <si>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</si>
  <si>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</si>
  <si>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</si>
  <si>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</si>
  <si>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</si>
  <si>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</si>
  <si>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</si>
  <si>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</si>
  <si>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</si>
  <si>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</si>
  <si>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</si>
  <si>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</si>
  <si>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</si>
  <si>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</si>
  <si>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</si>
  <si>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</si>
  <si>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</si>
  <si>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</si>
  <si>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</si>
  <si>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</si>
  <si>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</si>
  <si>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</si>
  <si>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</si>
  <si>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</si>
  <si>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</si>
  <si>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</si>
  <si>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</si>
  <si>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</si>
  <si>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</si>
  <si>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</si>
  <si>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</si>
  <si>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</si>
  <si>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</si>
  <si>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</si>
  <si>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</si>
  <si>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</si>
  <si>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</si>
  <si>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</si>
  <si>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</si>
  <si>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</si>
  <si>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</si>
  <si>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</si>
  <si>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</si>
  <si>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</si>
  <si>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</si>
  <si>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</si>
  <si>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</si>
  <si>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</si>
  <si>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</si>
  <si>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</si>
  <si>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</si>
  <si>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</si>
  <si>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</si>
  <si>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</si>
  <si>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</si>
  <si>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</si>
  <si>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</si>
  <si>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</si>
  <si>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</si>
  <si>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</si>
  <si>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</si>
  <si>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</si>
  <si>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</si>
  <si>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</si>
  <si>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</si>
  <si>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</si>
  <si>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</si>
  <si>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</si>
  <si>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</si>
  <si>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</si>
  <si>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</si>
  <si>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</si>
  <si>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</si>
  <si>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</si>
  <si>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</si>
  <si>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</si>
  <si>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</si>
  <si>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</si>
  <si>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</si>
  <si>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</si>
  <si>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</si>
  <si>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</si>
  <si>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</si>
  <si>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</si>
  <si>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</si>
  <si>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</si>
  <si>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</si>
  <si>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</si>
  <si>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</si>
  <si>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</si>
  <si>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</si>
  <si>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</si>
  <si>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</si>
  <si>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</si>
  <si>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</si>
  <si>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</si>
  <si>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</si>
  <si>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</si>
  <si>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</si>
  <si>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</si>
  <si>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</si>
  <si>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</si>
  <si>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</si>
  <si>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</si>
  <si>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</si>
  <si>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</si>
  <si>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</si>
  <si>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</si>
  <si>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</si>
  <si>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</si>
  <si>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</si>
  <si>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</si>
  <si>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</si>
  <si>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</si>
  <si>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</si>
  <si>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</si>
  <si>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</si>
  <si>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</si>
  <si>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</si>
  <si>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</si>
  <si>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</si>
  <si>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</si>
  <si>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</si>
  <si>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</si>
  <si>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</si>
  <si>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</si>
  <si>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</si>
  <si>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</si>
  <si>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</si>
  <si>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</si>
  <si>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</si>
  <si>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</si>
  <si>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</si>
  <si>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</si>
  <si>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</si>
  <si>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</si>
  <si>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</si>
  <si>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</si>
  <si>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</si>
  <si>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</si>
  <si>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</si>
  <si>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</si>
  <si>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</si>
  <si>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</si>
  <si>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</si>
  <si>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</si>
  <si>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</si>
  <si>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</si>
  <si>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</si>
  <si>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</si>
  <si>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</si>
  <si>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</si>
  <si>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</si>
  <si>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</si>
  <si>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</si>
  <si>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</si>
  <si>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</si>
  <si>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</si>
  <si>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</si>
  <si>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</si>
  <si>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</si>
  <si>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</si>
  <si>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</si>
  <si>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</si>
  <si>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</si>
  <si>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</si>
  <si>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</si>
  <si>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</si>
  <si>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</si>
  <si>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</si>
  <si>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</si>
  <si>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</si>
  <si>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</si>
  <si>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</si>
  <si>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</si>
  <si>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</si>
  <si>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</si>
  <si>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</si>
  <si>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</si>
  <si>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</si>
  <si>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</si>
  <si>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</si>
  <si>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</si>
  <si>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</si>
  <si>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</si>
  <si>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</si>
  <si>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</si>
  <si>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</si>
  <si>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</si>
  <si>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</si>
  <si>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</si>
  <si>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</si>
  <si>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</si>
  <si>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</si>
  <si>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</si>
  <si>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</si>
  <si>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</si>
  <si>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</si>
  <si>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</si>
  <si>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</si>
  <si>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</si>
  <si>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</si>
  <si>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</si>
  <si>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</si>
  <si>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</si>
  <si>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</si>
  <si>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</si>
  <si>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</si>
  <si>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</si>
  <si>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</si>
  <si>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</si>
  <si>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</si>
  <si>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</si>
  <si>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</si>
  <si>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</si>
  <si>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</si>
  <si>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</si>
  <si>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</si>
  <si>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</si>
  <si>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</si>
  <si>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</si>
  <si>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</si>
  <si>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</si>
  <si>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</si>
  <si>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</si>
  <si>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</si>
  <si>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</si>
  <si>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</si>
  <si>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</si>
  <si>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</si>
  <si>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</si>
  <si>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</si>
  <si>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</si>
  <si>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</si>
  <si>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</si>
  <si>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</si>
  <si>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</si>
  <si>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</si>
  <si>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</si>
  <si>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</si>
  <si>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</si>
  <si>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</si>
  <si>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</si>
  <si>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</si>
  <si>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</si>
  <si>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</si>
  <si>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</si>
  <si>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</si>
  <si>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</si>
  <si>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</si>
  <si>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</si>
  <si>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</si>
  <si>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</si>
  <si>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</si>
  <si>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</si>
  <si>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</si>
  <si>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</si>
  <si>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</si>
  <si>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</si>
  <si>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</si>
  <si>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</si>
  <si>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</si>
  <si>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</si>
  <si>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</si>
  <si>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</si>
  <si>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</si>
  <si>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</si>
  <si>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</si>
  <si>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</si>
  <si>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</si>
  <si>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</si>
  <si>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</si>
  <si>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</si>
  <si>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</si>
  <si>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</si>
  <si>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</si>
  <si>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</si>
  <si>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</si>
  <si>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</si>
  <si>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</si>
  <si>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</si>
  <si>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</si>
  <si>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</si>
  <si>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</si>
  <si>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</si>
  <si>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</si>
  <si>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</si>
  <si>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</si>
  <si>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</si>
  <si>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</si>
  <si>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</si>
  <si>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</si>
  <si>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</si>
  <si>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</si>
  <si>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</si>
  <si>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</si>
  <si>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</si>
  <si>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</si>
  <si>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</si>
  <si>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</si>
  <si>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</si>
  <si>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</si>
  <si>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</si>
  <si>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</si>
  <si>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</si>
  <si>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</si>
  <si>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</si>
  <si>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</si>
  <si>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</si>
  <si>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</si>
  <si>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</si>
  <si>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</si>
  <si>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</si>
  <si>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</si>
  <si>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</si>
  <si>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</si>
  <si>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</si>
  <si>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</si>
  <si>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</si>
  <si>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</si>
  <si>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</si>
  <si>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</si>
  <si>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</si>
  <si>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</si>
  <si>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</si>
  <si>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</si>
  <si>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</si>
  <si>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</si>
  <si>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</si>
  <si>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</si>
  <si>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</si>
  <si>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</si>
  <si>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</si>
  <si>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</si>
  <si>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</si>
  <si>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</si>
  <si>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</si>
  <si>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</si>
  <si>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</si>
  <si>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</si>
  <si>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</si>
  <si>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</si>
  <si>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</si>
  <si>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</si>
  <si>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</si>
  <si>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</si>
  <si>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</si>
  <si>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</si>
  <si>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</si>
  <si>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</si>
  <si>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</si>
  <si>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</si>
  <si>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</si>
  <si>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</si>
  <si>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</si>
  <si>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</si>
  <si>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</si>
  <si>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</si>
  <si>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</si>
  <si>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</si>
  <si>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</si>
  <si>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</si>
  <si>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</si>
  <si>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</si>
  <si>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</si>
  <si>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</si>
  <si>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</si>
  <si>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</si>
  <si>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</si>
  <si>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</si>
  <si>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</si>
  <si>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</si>
  <si>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</si>
  <si>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</si>
  <si>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</si>
  <si>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</si>
  <si>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</si>
  <si>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</si>
  <si>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</si>
  <si>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</si>
  <si>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</si>
  <si>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</si>
  <si>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</si>
  <si>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</si>
  <si>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</si>
  <si>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</si>
  <si>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</si>
  <si>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</si>
  <si>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</si>
  <si>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</si>
  <si>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</si>
  <si>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</si>
  <si>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</si>
  <si>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</si>
  <si>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</si>
  <si>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</si>
  <si>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</si>
  <si>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</si>
  <si>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</si>
  <si>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</si>
  <si>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</si>
  <si>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</si>
  <si>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</si>
  <si>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</si>
  <si>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</si>
  <si>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</si>
  <si>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</si>
  <si>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</si>
  <si>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</si>
  <si>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</si>
  <si>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</si>
  <si>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</si>
  <si>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</si>
  <si>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</si>
  <si>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</si>
  <si>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</si>
  <si>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</si>
  <si>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</si>
  <si>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</si>
  <si>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</si>
  <si>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</si>
  <si>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</si>
  <si>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</si>
  <si>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</si>
  <si>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</si>
  <si>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</si>
  <si>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</si>
  <si>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</si>
  <si>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</si>
  <si>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</si>
  <si>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</si>
  <si>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</si>
  <si>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</si>
  <si>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</si>
  <si>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</si>
  <si>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</si>
  <si>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</si>
  <si>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</si>
  <si>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</si>
  <si>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</si>
  <si>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</si>
  <si>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</si>
  <si>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</si>
  <si>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</si>
  <si>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</si>
  <si>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</si>
  <si>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</si>
  <si>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</si>
  <si>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</si>
  <si>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</si>
  <si>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</si>
  <si>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</si>
  <si>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</si>
  <si>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</si>
  <si>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</si>
  <si>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</si>
  <si>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</si>
  <si>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</si>
  <si>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</si>
  <si>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</si>
  <si>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</si>
  <si>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</si>
  <si>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</si>
  <si>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</si>
  <si>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</si>
  <si>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</si>
  <si>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</si>
  <si>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</si>
  <si>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</si>
  <si>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</si>
  <si>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</si>
  <si>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</si>
  <si>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</si>
  <si>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</si>
  <si>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</si>
  <si>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</si>
  <si>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</si>
  <si>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</si>
  <si>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</si>
  <si>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</si>
  <si>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</si>
  <si>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</si>
  <si>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</si>
  <si>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</si>
  <si>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</si>
  <si>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</si>
  <si>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</si>
  <si>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</si>
  <si>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</si>
  <si>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</si>
  <si>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</si>
  <si>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</si>
  <si>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</si>
  <si>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</si>
  <si>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</si>
  <si>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</si>
  <si>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</si>
  <si>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</si>
  <si>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</si>
  <si>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</si>
  <si>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</si>
  <si>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</si>
  <si>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</si>
  <si>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</si>
  <si>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</si>
  <si>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</si>
  <si>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</si>
  <si>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</si>
  <si>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</si>
  <si>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</si>
  <si>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</si>
  <si>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</si>
  <si>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</si>
  <si>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</si>
  <si>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</si>
  <si>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</si>
  <si>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</si>
  <si>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</si>
  <si>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</si>
  <si>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</si>
  <si>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</si>
  <si>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</si>
  <si>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</si>
  <si>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</si>
  <si>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</si>
  <si>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</si>
  <si>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</si>
  <si>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</si>
  <si>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</si>
  <si>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</si>
  <si>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</si>
  <si>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</si>
  <si>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</si>
  <si>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</si>
  <si>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</si>
  <si>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</si>
  <si>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</si>
  <si>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</si>
  <si>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</si>
  <si>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</si>
  <si>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</si>
  <si>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</si>
  <si>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</si>
  <si>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</si>
  <si>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</si>
  <si>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</si>
  <si>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</si>
  <si>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</si>
  <si>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</si>
  <si>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</si>
  <si>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</si>
  <si>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</si>
  <si>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</si>
  <si>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</si>
  <si>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</si>
  <si>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</si>
  <si>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</si>
  <si>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</si>
  <si>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</si>
  <si>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</si>
  <si>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</si>
  <si>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</si>
  <si>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</si>
  <si>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</si>
  <si>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</si>
  <si>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</si>
  <si>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</si>
  <si>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</si>
  <si>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</si>
  <si>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</si>
  <si>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</si>
  <si>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</si>
  <si>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</si>
  <si>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</si>
  <si>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</si>
  <si>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</si>
  <si>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</si>
  <si>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</si>
  <si>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</si>
  <si>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</si>
  <si>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</si>
  <si>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</si>
  <si>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</si>
  <si>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</si>
  <si>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</si>
  <si>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</si>
  <si>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</si>
  <si>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</si>
  <si>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</si>
  <si>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</si>
  <si>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</si>
  <si>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</si>
  <si>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</si>
  <si>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</si>
  <si>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</si>
  <si>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</si>
  <si>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</si>
  <si>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</si>
  <si>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</si>
  <si>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</si>
  <si>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</si>
  <si>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</si>
  <si>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</si>
  <si>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</si>
  <si>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</si>
  <si>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</si>
  <si>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</si>
  <si>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</si>
  <si>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</si>
  <si>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</si>
  <si>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</si>
  <si>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</si>
  <si>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</si>
  <si>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</si>
  <si>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</si>
  <si>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</si>
  <si>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</si>
  <si>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</si>
  <si>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</si>
  <si>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</si>
  <si>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</si>
  <si>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</si>
  <si>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</si>
  <si>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</si>
  <si>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</si>
  <si>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</si>
  <si>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</si>
  <si>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</si>
  <si>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</si>
  <si>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</si>
  <si>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</si>
  <si>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</si>
  <si>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</si>
  <si>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</si>
  <si>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</si>
  <si>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</si>
  <si>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</si>
  <si>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</si>
  <si>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</si>
  <si>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</si>
  <si>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</si>
  <si>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</si>
  <si>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</si>
  <si>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</si>
  <si>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</si>
  <si>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</si>
  <si>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</si>
  <si>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</si>
  <si>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</si>
  <si>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</si>
  <si>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</si>
  <si>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</si>
  <si>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</si>
  <si>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</si>
  <si>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</si>
  <si>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</si>
  <si>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</si>
  <si>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</si>
  <si>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</si>
  <si>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</si>
  <si>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</si>
  <si>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</si>
  <si>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</si>
  <si>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</si>
  <si>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</si>
  <si>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</si>
  <si>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</si>
  <si>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</si>
  <si>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</si>
  <si>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</si>
  <si>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</si>
  <si>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</si>
  <si>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</si>
  <si>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</si>
  <si>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</si>
  <si>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</si>
  <si>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</si>
  <si>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</si>
  <si>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</si>
  <si>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</si>
  <si>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</si>
  <si>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</si>
  <si>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</si>
  <si>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</si>
  <si>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</si>
  <si>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</si>
  <si>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</si>
  <si>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</si>
  <si>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</si>
  <si>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</si>
  <si>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</si>
  <si>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</si>
  <si>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</si>
  <si>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</si>
  <si>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</si>
  <si>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</si>
  <si>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</si>
  <si>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</si>
  <si>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</si>
  <si>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</si>
  <si>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</si>
  <si>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</si>
  <si>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</si>
  <si>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</si>
  <si>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</si>
  <si>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</si>
  <si>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</si>
  <si>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</si>
  <si>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</si>
  <si>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</si>
  <si>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</si>
  <si>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</si>
  <si>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</si>
  <si>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</si>
  <si>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</si>
  <si>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</si>
  <si>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</si>
  <si>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</si>
  <si>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</si>
  <si>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</si>
  <si>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</si>
  <si>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</si>
  <si>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</si>
  <si>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</si>
  <si>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</si>
  <si>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</si>
  <si>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</si>
  <si>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</si>
  <si>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</si>
  <si>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</si>
  <si>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</si>
  <si>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</si>
  <si>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</si>
  <si>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</si>
  <si>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</si>
  <si>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</si>
  <si>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</si>
  <si>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</si>
  <si>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</si>
  <si>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</si>
  <si>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</si>
  <si>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</si>
  <si>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</si>
  <si>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</si>
  <si>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</si>
  <si>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</si>
  <si>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</si>
  <si>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</si>
  <si>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</si>
  <si>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</si>
  <si>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</si>
  <si>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</si>
  <si>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</si>
  <si>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</si>
  <si>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</si>
  <si>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</si>
  <si>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</si>
  <si>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</si>
  <si>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</si>
  <si>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</si>
  <si>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</si>
  <si>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</si>
  <si>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</si>
  <si>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</si>
  <si>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</si>
  <si>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</si>
  <si>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</si>
  <si>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</si>
  <si>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</si>
  <si>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</si>
  <si>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</si>
  <si>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</si>
  <si>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</si>
  <si>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</si>
  <si>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</si>
  <si>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</si>
  <si>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</si>
  <si>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</si>
  <si>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</si>
  <si>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</si>
  <si>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</si>
  <si>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</si>
  <si>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</si>
  <si>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</si>
  <si>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</si>
  <si>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</si>
  <si>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</si>
  <si>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</si>
  <si>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</si>
  <si>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</si>
  <si>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</si>
  <si>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</si>
  <si>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</si>
  <si>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</si>
  <si>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</si>
  <si>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</si>
  <si>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</si>
  <si>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</si>
  <si>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</si>
  <si>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</si>
  <si>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</si>
  <si>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</si>
  <si>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</si>
  <si>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</si>
  <si>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</si>
  <si>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</si>
  <si>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</si>
  <si>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</si>
  <si>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</si>
  <si>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</si>
  <si>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</si>
  <si>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</si>
  <si>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</si>
  <si>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</si>
  <si>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</si>
  <si>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</si>
  <si>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</si>
  <si>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</si>
  <si>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</si>
  <si>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</si>
  <si>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</si>
  <si>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</si>
  <si>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</si>
  <si>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</si>
  <si>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</si>
  <si>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</si>
  <si>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</si>
  <si>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</si>
  <si>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</si>
  <si>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</si>
  <si>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</si>
  <si>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</si>
  <si>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</si>
  <si>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</si>
  <si>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</si>
  <si>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</si>
  <si>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</si>
  <si>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</si>
  <si>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</si>
  <si>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</si>
  <si>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</si>
  <si>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</si>
  <si>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</si>
  <si>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</si>
  <si>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</si>
  <si>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</si>
  <si>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</si>
  <si>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</si>
  <si>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</si>
  <si>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</si>
  <si>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</si>
  <si>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</si>
  <si>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</si>
  <si>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</si>
  <si>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</si>
  <si>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</si>
  <si>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</si>
  <si>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</si>
  <si>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</si>
  <si>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</si>
  <si>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</si>
  <si>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</si>
  <si>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</si>
  <si>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</si>
  <si>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</si>
  <si>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</si>
  <si>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</si>
  <si>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</si>
  <si>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</si>
  <si>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</si>
  <si>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</si>
  <si>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</si>
  <si>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</si>
  <si>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</si>
  <si>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</si>
  <si>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</si>
  <si>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</si>
  <si>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</si>
  <si>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</si>
  <si>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</si>
  <si>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</si>
  <si>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</si>
  <si>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</si>
  <si>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</si>
  <si>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</si>
  <si>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</si>
  <si>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</si>
  <si>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</si>
  <si>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</si>
  <si>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</si>
  <si>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</si>
  <si>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</si>
  <si>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</si>
  <si>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</si>
  <si>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</si>
  <si>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</si>
  <si>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</si>
  <si>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</si>
  <si>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</si>
  <si>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</si>
  <si>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</si>
  <si>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</si>
  <si>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</si>
  <si>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</si>
  <si>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</si>
  <si>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</si>
  <si>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</si>
  <si>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</si>
  <si>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</si>
  <si>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</si>
  <si>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</si>
  <si>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</si>
  <si>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</si>
  <si>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</si>
  <si>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</si>
  <si>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</si>
  <si>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</si>
  <si>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</si>
  <si>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</si>
  <si>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</si>
  <si>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</si>
  <si>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</si>
  <si>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</si>
  <si>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</si>
  <si>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</si>
  <si>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</si>
  <si>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</si>
  <si>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</si>
  <si>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</si>
  <si>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</si>
  <si>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</si>
  <si>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</si>
  <si>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</si>
  <si>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</si>
  <si>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</si>
  <si>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</si>
  <si>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</si>
  <si>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</si>
  <si>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</si>
  <si>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</si>
  <si>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</si>
  <si>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</si>
  <si>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</si>
  <si>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</si>
  <si>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</si>
  <si>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</si>
  <si>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</si>
  <si>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</si>
  <si>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</si>
  <si>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</si>
  <si>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</si>
  <si>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</si>
  <si>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</si>
  <si>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</si>
  <si>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</si>
  <si>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</si>
  <si>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</si>
  <si>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</si>
  <si>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</si>
  <si>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</si>
  <si>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</si>
  <si>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</si>
  <si>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</si>
  <si>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</si>
  <si>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</si>
  <si>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</si>
  <si>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</si>
  <si>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</si>
  <si>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</si>
  <si>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</si>
  <si>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</si>
  <si>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</si>
  <si>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</si>
  <si>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</si>
  <si>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</si>
  <si>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</si>
  <si>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</si>
  <si>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</si>
  <si>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</si>
  <si>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</si>
  <si>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</si>
  <si>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</si>
  <si>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</si>
  <si>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</si>
  <si>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</si>
  <si>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</si>
  <si>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</si>
  <si>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</si>
  <si>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</si>
  <si>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</si>
  <si>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</si>
  <si>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</si>
  <si>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</si>
  <si>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</si>
  <si>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</si>
  <si>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</si>
  <si>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</si>
  <si>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</si>
  <si>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</si>
  <si>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</si>
  <si>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</si>
  <si>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</si>
  <si>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</si>
  <si>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</si>
  <si>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</si>
  <si>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</si>
  <si>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</si>
  <si>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</si>
  <si>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</si>
  <si>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</si>
  <si>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</si>
  <si>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</si>
  <si>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</si>
  <si>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</si>
  <si>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</si>
  <si>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</si>
  <si>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</si>
  <si>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</si>
  <si>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</si>
  <si>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</si>
  <si>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</si>
  <si>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</si>
  <si>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</si>
  <si>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</si>
  <si>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</si>
  <si>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</si>
  <si>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</si>
  <si>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</si>
  <si>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</si>
  <si>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</si>
  <si>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</si>
  <si>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</si>
  <si>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</si>
  <si>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</si>
  <si>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</si>
  <si>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</si>
  <si>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</si>
  <si>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</si>
  <si>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</si>
  <si>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</si>
  <si>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</si>
  <si>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</si>
  <si>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</si>
  <si>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</si>
  <si>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</si>
  <si>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</si>
  <si>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</si>
  <si>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</si>
  <si>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</si>
  <si>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</si>
  <si>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</si>
  <si>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</si>
  <si>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</si>
  <si>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</si>
  <si>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</si>
  <si>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</si>
  <si>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</si>
  <si>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</si>
  <si>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</si>
  <si>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</si>
  <si>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</si>
  <si>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</si>
  <si>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</si>
  <si>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</si>
  <si>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</si>
  <si>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</si>
  <si>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</si>
  <si>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</si>
  <si>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</si>
  <si>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</si>
  <si>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</si>
  <si>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</si>
  <si>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</si>
  <si>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</si>
  <si>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</si>
  <si>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</si>
  <si>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</si>
  <si>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</si>
  <si>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</si>
  <si>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</si>
  <si>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</si>
  <si>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</si>
  <si>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</si>
  <si>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</si>
  <si>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</si>
  <si>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</si>
  <si>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</si>
  <si>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</si>
  <si>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</si>
  <si>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</si>
  <si>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</si>
  <si>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</si>
  <si>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</si>
  <si>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</si>
  <si>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</si>
  <si>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</si>
  <si>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</si>
  <si>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</si>
  <si>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</si>
  <si>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</si>
  <si>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</si>
  <si>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</si>
  <si>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</si>
  <si>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</si>
  <si>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</si>
  <si>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</si>
  <si>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</si>
  <si>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</si>
  <si>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</si>
  <si>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</si>
  <si>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</si>
  <si>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</si>
  <si>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</si>
  <si>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</si>
  <si>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</si>
  <si>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</si>
  <si>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</si>
  <si>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</si>
  <si>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</si>
  <si>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</si>
  <si>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</si>
  <si>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</si>
  <si>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</si>
  <si>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</si>
  <si>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</si>
  <si>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</si>
  <si>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</si>
  <si>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</si>
  <si>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</si>
  <si>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</si>
  <si>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</si>
  <si>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</si>
  <si>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</si>
  <si>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</si>
  <si>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</si>
  <si>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</si>
  <si>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</si>
  <si>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</si>
  <si>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</si>
  <si>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</si>
  <si>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</si>
  <si>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</si>
  <si>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</si>
  <si>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</si>
  <si>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</si>
  <si>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</si>
  <si>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</si>
  <si>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</si>
  <si>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</si>
  <si>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</si>
  <si>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</si>
  <si>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</si>
  <si>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</si>
  <si>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</si>
  <si>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</si>
  <si>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</si>
  <si>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</si>
  <si>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</si>
  <si>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</si>
  <si>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</si>
  <si>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</si>
  <si>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</si>
  <si>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</si>
  <si>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</si>
  <si>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</si>
  <si>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</si>
  <si>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</si>
  <si>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</si>
  <si>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</si>
  <si>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</si>
  <si>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</si>
  <si>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</si>
  <si>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</si>
  <si>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</si>
  <si>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</si>
  <si>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</si>
  <si>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</si>
  <si>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</si>
  <si>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</si>
  <si>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</si>
  <si>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</si>
  <si>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</si>
  <si>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</si>
  <si>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</si>
  <si>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</si>
  <si>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</si>
  <si>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</si>
  <si>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</si>
  <si>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</si>
  <si>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</si>
  <si>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</si>
  <si>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</si>
  <si>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</si>
  <si>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</si>
  <si>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</si>
  <si>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</si>
  <si>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</si>
  <si>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</si>
  <si>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</si>
  <si>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</si>
  <si>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</si>
  <si>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</si>
  <si>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</si>
  <si>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</si>
  <si>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</si>
  <si>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</si>
  <si>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</si>
  <si>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</si>
  <si>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</si>
  <si>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</si>
  <si>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</si>
  <si>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</si>
  <si>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</si>
  <si>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</si>
  <si>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</si>
  <si>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</si>
  <si>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</si>
  <si>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</si>
  <si>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</si>
  <si>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</si>
  <si>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</si>
  <si>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</si>
  <si>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</si>
  <si>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</si>
  <si>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</si>
  <si>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</si>
  <si>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</si>
  <si>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</si>
  <si>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</si>
  <si>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</si>
  <si>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</si>
  <si>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</si>
  <si>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</si>
  <si>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</si>
  <si>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</si>
  <si>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</si>
  <si>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</si>
  <si>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</si>
  <si>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</si>
  <si>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</si>
  <si>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</si>
  <si>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</si>
  <si>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</si>
  <si>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</si>
  <si>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</si>
  <si>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</si>
  <si>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</si>
  <si>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</si>
  <si>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</si>
  <si>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</si>
  <si>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</si>
  <si>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</si>
  <si>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</si>
  <si>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</si>
  <si>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</si>
  <si>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</si>
  <si>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</si>
  <si>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</si>
  <si>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</si>
  <si>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</si>
  <si>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</si>
  <si>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</si>
  <si>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</si>
  <si>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</si>
  <si>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</si>
  <si>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</si>
  <si>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</si>
  <si>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</si>
  <si>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</si>
  <si>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</si>
  <si>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</si>
  <si>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</si>
  <si>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</si>
  <si>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</si>
  <si>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</si>
  <si>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</si>
  <si>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</si>
  <si>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</si>
  <si>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</si>
  <si>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</si>
  <si>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</si>
  <si>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</si>
  <si>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</si>
  <si>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</si>
  <si>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</si>
  <si>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</si>
  <si>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</si>
  <si>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</si>
  <si>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</si>
  <si>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</si>
  <si>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</si>
  <si>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</si>
  <si>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</si>
  <si>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</si>
  <si>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</si>
  <si>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</si>
  <si>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</si>
  <si>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</si>
  <si>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</si>
  <si>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</si>
  <si>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</si>
  <si>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</si>
  <si>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</si>
  <si>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</si>
  <si>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</si>
  <si>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</si>
  <si>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</si>
  <si>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</si>
  <si>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</si>
  <si>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</si>
  <si>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</si>
  <si>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</si>
  <si>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</si>
  <si>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</si>
  <si>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</si>
  <si>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</si>
  <si>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</si>
  <si>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</si>
  <si>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</si>
  <si>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</si>
  <si>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</si>
  <si>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</si>
  <si>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</si>
  <si>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</si>
  <si>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</si>
  <si>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</si>
  <si>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</si>
  <si>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</si>
  <si>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</si>
  <si>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</si>
  <si>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</si>
  <si>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</si>
  <si>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</si>
  <si>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</si>
  <si>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</si>
  <si>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</si>
  <si>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</si>
  <si>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</si>
  <si>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</si>
  <si>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</si>
  <si>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</si>
  <si>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</si>
  <si>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</si>
  <si>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</si>
  <si>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</si>
  <si>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</si>
  <si>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</si>
  <si>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</si>
  <si>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</si>
  <si>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</si>
  <si>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</si>
  <si>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</si>
  <si>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</si>
  <si>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</si>
  <si>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</si>
  <si>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</si>
  <si>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</si>
  <si>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</si>
  <si>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</si>
  <si>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</si>
  <si>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</si>
  <si>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</si>
  <si>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</si>
  <si>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</si>
  <si>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</si>
  <si>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</si>
  <si>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</si>
  <si>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</si>
  <si>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</si>
  <si>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</si>
  <si>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</si>
  <si>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</si>
  <si>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</si>
  <si>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</si>
  <si>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</si>
  <si>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</si>
  <si>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</si>
  <si>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</si>
  <si>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</si>
  <si>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</si>
  <si>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</si>
  <si>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</si>
  <si>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</si>
  <si>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</si>
  <si>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</si>
  <si>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</si>
  <si>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</si>
  <si>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</si>
  <si>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</si>
  <si>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</si>
  <si>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</si>
  <si>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</si>
  <si>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</si>
  <si>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</si>
  <si>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</si>
  <si>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</si>
  <si>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</si>
  <si>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</si>
  <si>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</si>
  <si>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</si>
  <si>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</si>
  <si>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</si>
  <si>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</si>
  <si>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</si>
  <si>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</si>
  <si>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</si>
  <si>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</si>
  <si>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</si>
  <si>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</si>
  <si>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</si>
  <si>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</si>
  <si>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</si>
  <si>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</si>
  <si>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</si>
  <si>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</si>
  <si>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</si>
  <si>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</si>
  <si>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</si>
  <si>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</si>
  <si>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</si>
  <si>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</si>
  <si>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</si>
  <si>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</si>
  <si>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</si>
  <si>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</si>
  <si>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</si>
  <si>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</si>
  <si>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</si>
  <si>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</si>
  <si>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</si>
  <si>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</si>
  <si>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</si>
  <si>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</si>
  <si>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</si>
  <si>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</si>
  <si>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</si>
  <si>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</si>
  <si>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</si>
  <si>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</si>
  <si>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</si>
  <si>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</si>
  <si>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</si>
  <si>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</si>
  <si>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</si>
  <si>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</si>
  <si>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</si>
  <si>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</si>
  <si>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</si>
  <si>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</si>
  <si>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</si>
  <si>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</si>
  <si>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</si>
  <si>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</si>
  <si>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</si>
  <si>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</si>
  <si>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</si>
  <si>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</si>
  <si>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</si>
  <si>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</si>
  <si>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</si>
  <si>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</si>
  <si>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</si>
  <si>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</si>
  <si>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</si>
  <si>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</si>
  <si>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</si>
  <si>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</si>
  <si>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</si>
  <si>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</si>
  <si>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</si>
  <si>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</si>
  <si>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</si>
  <si>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</si>
  <si>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</si>
  <si>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</si>
  <si>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</si>
  <si>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</si>
  <si>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</si>
  <si>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</si>
  <si>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</si>
  <si>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</si>
  <si>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</si>
  <si>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</si>
  <si>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</si>
  <si>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</si>
  <si>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</si>
  <si>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</si>
  <si>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</si>
  <si>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</si>
  <si>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</si>
  <si>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</si>
  <si>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</si>
  <si>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</si>
  <si>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</si>
  <si>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</si>
  <si>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</si>
  <si>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</si>
  <si>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</si>
  <si>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</si>
  <si>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</si>
  <si>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</si>
  <si>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</si>
  <si>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</si>
  <si>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</si>
  <si>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</si>
  <si>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</si>
  <si>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</si>
  <si>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</si>
  <si>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</si>
  <si>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</si>
  <si>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</si>
  <si>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</si>
  <si>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</si>
  <si>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</si>
  <si>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</si>
  <si>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</si>
  <si>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</si>
  <si>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</si>
  <si>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</si>
  <si>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</si>
  <si>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</si>
  <si>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</si>
  <si>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</si>
  <si>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</si>
  <si>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</si>
  <si>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</si>
  <si>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</si>
  <si>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</si>
  <si>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</si>
  <si>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</si>
  <si>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</si>
  <si>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</si>
  <si>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</si>
  <si>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</si>
  <si>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</si>
  <si>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</si>
  <si>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</si>
  <si>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</si>
  <si>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</si>
  <si>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</si>
  <si>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</si>
  <si>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</si>
  <si>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</si>
  <si>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</si>
  <si>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</si>
  <si>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</si>
  <si>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</si>
  <si>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</si>
  <si>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</si>
  <si>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</si>
  <si>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</si>
  <si>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</si>
  <si>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</si>
  <si>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</si>
  <si>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</si>
  <si>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</si>
  <si>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</si>
  <si>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</si>
  <si>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</si>
  <si>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</si>
  <si>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</si>
  <si>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</si>
  <si>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</si>
  <si>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</si>
  <si>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</si>
  <si>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</si>
  <si>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</si>
  <si>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</si>
  <si>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</si>
  <si>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</si>
  <si>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</si>
  <si>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</si>
  <si>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</si>
  <si>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</si>
  <si>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</si>
  <si>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</si>
  <si>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</si>
  <si>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</si>
  <si>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</si>
  <si>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</si>
  <si>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</si>
  <si>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</si>
  <si>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</si>
  <si>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</si>
  <si>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</si>
  <si>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</si>
  <si>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</si>
  <si>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</si>
  <si>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</si>
  <si>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</si>
  <si>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</si>
  <si>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</si>
  <si>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</si>
  <si>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</si>
  <si>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</si>
  <si>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</si>
  <si>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</si>
  <si>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</si>
  <si>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</si>
  <si>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</si>
  <si>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</si>
  <si>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</si>
  <si>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</si>
  <si>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</si>
  <si>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</si>
  <si>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</si>
  <si>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</si>
  <si>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</si>
  <si>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</si>
  <si>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</si>
  <si>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</si>
  <si>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</si>
  <si>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</si>
  <si>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</si>
  <si>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</si>
  <si>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</si>
  <si>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</si>
  <si>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</si>
  <si>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</si>
  <si>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</si>
  <si>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</si>
  <si>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</si>
  <si>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</si>
  <si>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</si>
  <si>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</si>
  <si>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</si>
  <si>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</si>
  <si>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</si>
  <si>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</si>
  <si>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</si>
  <si>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</si>
  <si>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</si>
  <si>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</si>
  <si>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</si>
  <si>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</si>
  <si>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</si>
  <si>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</si>
  <si>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</si>
  <si>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</si>
  <si>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</si>
  <si>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</si>
  <si>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</si>
  <si>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</si>
  <si>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</si>
  <si>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</si>
  <si>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</si>
  <si>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</si>
  <si>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</si>
  <si>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</si>
  <si>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</si>
  <si>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</si>
  <si>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</si>
  <si>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</si>
  <si>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</si>
  <si>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</si>
  <si>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</si>
  <si>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</si>
  <si>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</si>
  <si>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</si>
  <si>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</si>
  <si>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</si>
  <si>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</si>
  <si>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</si>
  <si>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</si>
  <si>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</si>
  <si>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</si>
  <si>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</si>
  <si>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</si>
  <si>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</si>
  <si>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</si>
  <si>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</si>
  <si>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</si>
  <si>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</si>
  <si>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</si>
  <si>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</si>
  <si>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</si>
  <si>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</si>
  <si>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</si>
  <si>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</si>
  <si>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</si>
  <si>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</si>
  <si>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</si>
  <si>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</si>
  <si>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</si>
  <si>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</si>
  <si>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</si>
  <si>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</si>
  <si>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</si>
  <si>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</si>
  <si>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</si>
  <si>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</si>
  <si>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</si>
  <si>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</si>
  <si>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</si>
  <si>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</si>
  <si>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</si>
  <si>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</si>
  <si>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</si>
  <si>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</si>
  <si>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</si>
  <si>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</si>
  <si>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</si>
  <si>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</si>
  <si>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</si>
  <si>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</si>
  <si>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</si>
  <si>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</si>
  <si>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</si>
  <si>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</si>
  <si>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</si>
  <si>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</si>
  <si>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</si>
  <si>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</si>
  <si>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</si>
  <si>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</si>
  <si>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</si>
  <si>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</si>
  <si>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</si>
  <si>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</si>
  <si>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</si>
  <si>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</si>
  <si>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</si>
  <si>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</si>
  <si>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</si>
  <si>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</si>
  <si>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</si>
  <si>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</si>
  <si>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</si>
  <si>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</si>
  <si>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</si>
  <si>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</si>
  <si>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</si>
  <si>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</si>
  <si>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</si>
  <si>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</si>
  <si>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</si>
  <si>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</si>
  <si>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</si>
  <si>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</si>
  <si>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</si>
  <si>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</si>
  <si>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</si>
  <si>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</si>
  <si>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</si>
  <si>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</si>
  <si>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</si>
  <si>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</si>
  <si>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</si>
  <si>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</si>
  <si>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</si>
  <si>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</si>
  <si>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</si>
  <si>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</si>
  <si>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</si>
  <si>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</si>
  <si>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</si>
  <si>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</si>
  <si>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</si>
  <si>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</si>
  <si>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</si>
  <si>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</si>
  <si>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</si>
  <si>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</si>
  <si>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</si>
  <si>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</si>
  <si>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</si>
  <si>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</si>
  <si>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</si>
  <si>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</si>
  <si>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</si>
  <si>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</si>
  <si>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</si>
  <si>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</si>
  <si>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</si>
  <si>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</si>
  <si>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</si>
  <si>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</si>
  <si>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</si>
  <si>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</si>
  <si>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</si>
  <si>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</si>
  <si>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</si>
  <si>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</si>
  <si>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</si>
  <si>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</si>
  <si>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</si>
  <si>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</si>
  <si>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</si>
  <si>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</si>
  <si>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</si>
  <si>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</si>
  <si>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</si>
  <si>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</si>
  <si>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</si>
  <si>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</si>
  <si>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</si>
  <si>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</si>
  <si>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</si>
  <si>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</si>
  <si>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</si>
  <si>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</si>
  <si>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</si>
  <si>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</si>
  <si>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</si>
  <si>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</si>
  <si>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</si>
  <si>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</si>
  <si>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</si>
  <si>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</si>
  <si>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</si>
  <si>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</si>
  <si>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</si>
  <si>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</si>
  <si>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</si>
  <si>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</si>
  <si>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</si>
  <si>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</si>
  <si>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</si>
  <si>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</si>
  <si>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</si>
  <si>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</si>
  <si>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</si>
  <si>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</si>
  <si>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</si>
  <si>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</si>
  <si>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</si>
  <si>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</si>
  <si>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</si>
  <si>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</si>
  <si>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</si>
  <si>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</si>
  <si>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</si>
  <si>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</si>
  <si>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</si>
  <si>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</si>
  <si>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</si>
  <si>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</si>
  <si>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</si>
  <si>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</si>
  <si>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</si>
  <si>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</si>
  <si>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</si>
  <si>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</si>
  <si>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</si>
  <si>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</si>
  <si>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</si>
  <si>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</si>
  <si>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</si>
  <si>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</si>
  <si>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</si>
  <si>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</si>
  <si>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</si>
  <si>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</si>
  <si>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</si>
  <si>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</si>
  <si>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</si>
  <si>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</si>
  <si>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</si>
  <si>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</si>
  <si>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</si>
  <si>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</si>
  <si>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</si>
  <si>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</si>
  <si>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</si>
  <si>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</si>
  <si>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</si>
  <si>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</si>
  <si>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</si>
  <si>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</si>
  <si>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</si>
  <si>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</si>
  <si>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</si>
  <si>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</si>
  <si>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</si>
  <si>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</si>
  <si>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</si>
  <si>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</si>
  <si>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</si>
  <si>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</si>
  <si>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</si>
  <si>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</si>
  <si>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</si>
  <si>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</si>
  <si>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</si>
  <si>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</si>
  <si>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</si>
  <si>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</si>
  <si>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</si>
  <si>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</si>
  <si>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</si>
  <si>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</si>
  <si>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</si>
  <si>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</si>
  <si>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</si>
  <si>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</si>
  <si>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</si>
  <si>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</si>
  <si>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</si>
  <si>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</si>
  <si>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</si>
  <si>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</si>
  <si>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</si>
  <si>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</si>
  <si>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</si>
  <si>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</si>
  <si>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</si>
  <si>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</si>
  <si>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</si>
  <si>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</si>
  <si>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</si>
  <si>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</si>
  <si>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</si>
  <si>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</si>
  <si>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</si>
  <si>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</si>
  <si>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</si>
  <si>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</si>
  <si>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</si>
  <si>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</si>
  <si>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</si>
  <si>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</si>
  <si>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</si>
  <si>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</si>
  <si>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</si>
  <si>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</si>
  <si>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</si>
  <si>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</si>
  <si>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</si>
  <si>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</si>
  <si>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</si>
  <si>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</si>
  <si>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</si>
  <si>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</si>
  <si>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</si>
  <si>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</si>
  <si>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</si>
  <si>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</si>
  <si>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</si>
  <si>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</si>
  <si>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</si>
  <si>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</si>
  <si>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</si>
  <si>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</si>
  <si>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</si>
  <si>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</si>
  <si>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</si>
  <si>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</si>
  <si>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</si>
  <si>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</si>
  <si>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</si>
  <si>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</si>
  <si>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</si>
  <si>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</si>
  <si>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</si>
  <si>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</si>
  <si>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</si>
  <si>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</si>
  <si>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</si>
  <si>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</si>
  <si>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</si>
  <si>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</si>
  <si>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</si>
  <si>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</si>
  <si>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</si>
  <si>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</si>
  <si>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</si>
  <si>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</si>
  <si>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</si>
  <si>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</si>
  <si>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</si>
  <si>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</si>
  <si>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</si>
  <si>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</si>
  <si>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</si>
  <si>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</si>
  <si>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</si>
  <si>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</si>
  <si>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</si>
  <si>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</si>
  <si>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</si>
  <si>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</si>
  <si>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</si>
  <si>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</si>
  <si>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</si>
  <si>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</si>
  <si>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</si>
  <si>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</si>
  <si>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</si>
  <si>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</si>
  <si>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</si>
  <si>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</si>
  <si>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</si>
  <si>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</si>
  <si>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</si>
  <si>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</si>
  <si>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</si>
  <si>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</si>
  <si>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</si>
  <si>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</si>
  <si>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</si>
  <si>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</si>
  <si>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</si>
  <si>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</si>
  <si>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</si>
  <si>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</si>
  <si>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</si>
  <si>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</si>
  <si>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</si>
  <si>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</si>
  <si>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</si>
  <si>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</si>
  <si>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</si>
  <si>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</si>
  <si>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</si>
  <si>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</si>
  <si>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</si>
  <si>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</si>
  <si>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</si>
  <si>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</si>
  <si>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</si>
  <si>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</si>
  <si>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</si>
  <si>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</si>
  <si>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</si>
  <si>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</si>
  <si>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</si>
  <si>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</si>
  <si>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</si>
  <si>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</si>
  <si>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</si>
  <si>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</si>
  <si>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</si>
  <si>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</si>
  <si>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</si>
  <si>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</si>
  <si>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</si>
  <si>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</si>
  <si>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</si>
  <si>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</si>
  <si>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</si>
  <si>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</si>
  <si>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</si>
  <si>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</si>
  <si>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</si>
  <si>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</si>
  <si>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</si>
  <si>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</si>
  <si>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</si>
  <si>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</si>
  <si>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</si>
  <si>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</si>
  <si>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</si>
  <si>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</si>
  <si>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</si>
  <si>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</si>
  <si>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</si>
  <si>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</si>
  <si>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</si>
  <si>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</si>
  <si>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</si>
  <si>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</si>
  <si>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</si>
  <si>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</si>
  <si>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</si>
  <si>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</si>
  <si>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</si>
  <si>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</si>
  <si>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</si>
  <si>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</si>
  <si>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</si>
  <si>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</si>
  <si>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</si>
  <si>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</si>
  <si>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</si>
  <si>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</si>
  <si>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</si>
  <si>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</si>
  <si>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</si>
  <si>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</si>
  <si>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</si>
  <si>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</si>
  <si>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</si>
  <si>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</si>
  <si>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</si>
  <si>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</si>
  <si>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</si>
  <si>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</si>
  <si>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</si>
  <si>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</si>
  <si>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</si>
  <si>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</si>
  <si>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</si>
  <si>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</si>
  <si>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</si>
  <si>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</si>
  <si>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</si>
  <si>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</si>
  <si>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</si>
  <si>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</si>
  <si>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</si>
  <si>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</si>
  <si>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</si>
  <si>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</si>
  <si>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</si>
  <si>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</si>
  <si>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</si>
  <si>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</si>
  <si>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</si>
  <si>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</si>
  <si>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</si>
  <si>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</si>
  <si>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</si>
  <si>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</si>
  <si>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</si>
  <si>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</si>
  <si>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</si>
  <si>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</si>
  <si>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</si>
  <si>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</si>
  <si>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</si>
  <si>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</si>
  <si>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</si>
  <si>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</si>
  <si>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</si>
  <si>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</si>
  <si>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</si>
  <si>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</si>
  <si>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</si>
  <si>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</si>
  <si>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</si>
  <si>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</si>
  <si>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</si>
  <si>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</si>
  <si>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</si>
  <si>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</si>
  <si>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</si>
  <si>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</si>
  <si>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</si>
  <si>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</si>
  <si>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</si>
  <si>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</si>
  <si>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</si>
  <si>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</si>
  <si>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</si>
  <si>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</si>
  <si>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</si>
  <si>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</si>
  <si>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</si>
  <si>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</si>
  <si>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</si>
  <si>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</si>
  <si>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</si>
  <si>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</si>
  <si>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</si>
  <si>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</si>
  <si>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</si>
  <si>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</si>
  <si>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</si>
  <si>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</si>
  <si>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</si>
  <si>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</si>
  <si>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</si>
  <si>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</si>
  <si>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</si>
  <si>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</si>
  <si>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</si>
  <si>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</si>
  <si>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</si>
  <si>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</si>
  <si>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</si>
  <si>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</si>
  <si>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</si>
  <si>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</si>
  <si>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</si>
  <si>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</si>
  <si>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</si>
  <si>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</si>
  <si>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</si>
  <si>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</si>
  <si>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</si>
  <si>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</si>
  <si>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</si>
  <si>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</si>
  <si>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</si>
  <si>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</si>
  <si>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</si>
  <si>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</si>
  <si>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</si>
  <si>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</si>
  <si>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</si>
  <si>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</si>
  <si>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</si>
  <si>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</si>
  <si>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</si>
  <si>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</si>
  <si>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</si>
  <si>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</si>
  <si>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</si>
  <si>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</si>
  <si>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</si>
  <si>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</si>
  <si>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</si>
  <si>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</si>
  <si>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</si>
  <si>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</si>
  <si>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</si>
  <si>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</si>
  <si>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</si>
  <si>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</si>
  <si>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</si>
  <si>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</si>
  <si>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</si>
  <si>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</si>
  <si>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</si>
  <si>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</si>
  <si>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</si>
  <si>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</si>
  <si>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</si>
  <si>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</si>
  <si>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</si>
  <si>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</si>
  <si>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</si>
  <si>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</si>
  <si>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</si>
  <si>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</si>
  <si>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</si>
  <si>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</si>
  <si>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</si>
  <si>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</si>
  <si>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</si>
  <si>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</si>
  <si>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</si>
  <si>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</si>
  <si>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</si>
  <si>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</si>
  <si>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</si>
  <si>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</si>
  <si>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</si>
  <si>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</si>
  <si>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</si>
  <si>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</si>
  <si>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</si>
  <si>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</si>
  <si>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</si>
  <si>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</si>
  <si>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</si>
  <si>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</si>
  <si>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</si>
  <si>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</si>
  <si>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</si>
  <si>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</si>
  <si>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</si>
  <si>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</si>
  <si>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</si>
  <si>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</si>
  <si>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</si>
  <si>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</si>
  <si>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</si>
  <si>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</si>
  <si>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</si>
  <si>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</si>
  <si>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</si>
  <si>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</si>
  <si>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</si>
  <si>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</si>
  <si>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</si>
  <si>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</si>
  <si>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</si>
  <si>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</si>
  <si>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</si>
  <si>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</si>
  <si>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</si>
  <si>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</si>
  <si>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</si>
  <si>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</si>
  <si>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</si>
  <si>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</si>
  <si>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</si>
  <si>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</si>
  <si>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</si>
  <si>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</si>
  <si>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</si>
  <si>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</si>
  <si>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</si>
  <si>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</si>
  <si>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</si>
  <si>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</si>
  <si>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</si>
  <si>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</si>
  <si>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</si>
  <si>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</si>
  <si>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</si>
  <si>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</si>
  <si>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</si>
  <si>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</si>
  <si>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</si>
  <si>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</si>
  <si>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</si>
  <si>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</si>
  <si>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</si>
  <si>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</si>
  <si>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</si>
  <si>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</si>
  <si>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</si>
  <si>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</si>
  <si>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</si>
  <si>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</si>
  <si>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</si>
  <si>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</si>
  <si>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</si>
  <si>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</si>
  <si>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</si>
  <si>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</si>
  <si>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</si>
  <si>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</si>
  <si>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</si>
  <si>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</si>
  <si>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</si>
  <si>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</si>
  <si>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</si>
  <si>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</si>
  <si>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</si>
  <si>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</si>
  <si>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</si>
  <si>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</si>
  <si>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</si>
  <si>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</si>
  <si>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</si>
  <si>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</si>
  <si>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</si>
  <si>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</si>
  <si>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</si>
  <si>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</si>
  <si>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</si>
  <si>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</si>
  <si>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</si>
  <si>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</si>
  <si>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</si>
  <si>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</si>
  <si>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</si>
  <si>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</si>
  <si>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</si>
  <si>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</si>
  <si>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</si>
  <si>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</si>
  <si>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</si>
  <si>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</si>
  <si>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</si>
  <si>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</si>
  <si>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</si>
  <si>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</si>
  <si>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</si>
  <si>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</si>
  <si>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</si>
  <si>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</si>
  <si>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</si>
  <si>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</si>
  <si>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</si>
  <si>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</si>
  <si>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</si>
  <si>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</si>
  <si>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</si>
  <si>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</si>
  <si>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</si>
  <si>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</si>
  <si>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</si>
  <si>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</si>
  <si>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</si>
  <si>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</si>
  <si>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</si>
  <si>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</si>
  <si>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</si>
  <si>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</si>
  <si>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</si>
  <si>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</si>
  <si>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</si>
  <si>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</si>
  <si>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</si>
  <si>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</si>
  <si>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</si>
  <si>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</si>
  <si>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</si>
  <si>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</si>
  <si>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</si>
  <si>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</si>
  <si>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</si>
  <si>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</si>
  <si>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</si>
  <si>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</si>
  <si>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</si>
  <si>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</si>
  <si>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</si>
  <si>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</si>
  <si>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</si>
  <si>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</si>
  <si>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</si>
  <si>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</si>
  <si>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</si>
  <si>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</si>
  <si>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</si>
  <si>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</si>
  <si>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</si>
  <si>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</si>
  <si>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</si>
  <si>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</si>
  <si>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</si>
  <si>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</si>
  <si>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</si>
  <si>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</si>
  <si>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</si>
  <si>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</si>
  <si>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</si>
  <si>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</si>
  <si>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</si>
  <si>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</si>
  <si>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</si>
  <si>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</si>
  <si>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</si>
  <si>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</si>
  <si>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</si>
  <si>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</si>
  <si>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</si>
  <si>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</si>
  <si>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</si>
  <si>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</si>
  <si>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</si>
  <si>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</si>
  <si>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</si>
  <si>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</si>
  <si>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</si>
  <si>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</si>
  <si>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</si>
  <si>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</si>
  <si>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</si>
  <si>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</si>
  <si>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</si>
  <si>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</si>
  <si>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</si>
  <si>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</si>
  <si>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</si>
  <si>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</si>
  <si>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</si>
  <si>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</si>
  <si>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</si>
  <si>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</si>
  <si>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</si>
  <si>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</si>
  <si>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</si>
  <si>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</si>
  <si>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</si>
  <si>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</si>
  <si>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</si>
  <si>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</si>
  <si>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</si>
  <si>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</si>
  <si>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</si>
  <si>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</si>
  <si>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</si>
  <si>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</si>
  <si>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</si>
  <si>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</si>
  <si>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</si>
  <si>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</si>
  <si>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</si>
  <si>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</si>
  <si>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</si>
  <si>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</si>
  <si>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</si>
  <si>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</si>
  <si>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</si>
  <si>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</si>
  <si>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</si>
  <si>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</si>
  <si>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</si>
  <si>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</si>
  <si>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</si>
  <si>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</si>
  <si>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</si>
  <si>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</si>
  <si>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</si>
  <si>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</si>
  <si>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</si>
  <si>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</si>
  <si>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</si>
  <si>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</si>
  <si>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</si>
  <si>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</si>
  <si>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</si>
  <si>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</si>
  <si>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</si>
  <si>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</si>
  <si>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</si>
  <si>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</si>
  <si>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</si>
  <si>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</si>
  <si>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</si>
  <si>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</si>
  <si>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</si>
  <si>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</si>
  <si>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</si>
  <si>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</si>
  <si>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</si>
  <si>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</si>
  <si>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</si>
  <si>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</si>
  <si>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</si>
  <si>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</si>
  <si>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</si>
  <si>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</si>
  <si>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</si>
  <si>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</si>
  <si>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</si>
  <si>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</si>
  <si>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</si>
  <si>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</si>
  <si>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</si>
  <si>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</si>
  <si>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</si>
  <si>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</si>
  <si>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</si>
  <si>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</si>
  <si>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</si>
  <si>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</si>
  <si>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</si>
  <si>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</si>
  <si>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</si>
  <si>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</si>
  <si>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</si>
  <si>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</si>
  <si>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</si>
  <si>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</si>
  <si>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</si>
  <si>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</si>
  <si>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</si>
  <si>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</si>
  <si>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</si>
  <si>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</si>
  <si>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</si>
  <si>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</si>
  <si>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</si>
  <si>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</si>
  <si>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</si>
  <si>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</si>
  <si>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</si>
  <si>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</si>
  <si>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</si>
  <si>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</si>
  <si>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</si>
  <si>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</si>
  <si>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</si>
  <si>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</si>
  <si>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</si>
  <si>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</si>
  <si>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</si>
  <si>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</si>
  <si>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</si>
  <si>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</si>
  <si>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</si>
  <si>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</si>
  <si>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</si>
  <si>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</si>
  <si>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</si>
  <si>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</si>
  <si>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</si>
  <si>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</si>
  <si>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</si>
  <si>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</si>
  <si>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</si>
  <si>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</si>
  <si>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</si>
  <si>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</si>
  <si>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</si>
  <si>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</si>
  <si>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</si>
  <si>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</si>
  <si>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</si>
  <si>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</si>
  <si>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</si>
  <si>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</si>
  <si>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</si>
  <si>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</si>
  <si>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</si>
  <si>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</si>
  <si>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</si>
  <si>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</si>
  <si>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</si>
  <si>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</si>
  <si>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</si>
  <si>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</si>
  <si>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</si>
  <si>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</si>
  <si>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</si>
  <si>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</si>
  <si>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</si>
  <si>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</si>
  <si>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</si>
  <si>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</si>
  <si>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</si>
  <si>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</si>
  <si>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</si>
  <si>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</si>
  <si>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</si>
  <si>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</si>
  <si>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</si>
  <si>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</si>
  <si>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</si>
  <si>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</si>
  <si>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</si>
  <si>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</si>
  <si>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</si>
  <si>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</si>
  <si>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</si>
  <si>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</si>
  <si>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</si>
  <si>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</si>
  <si>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</si>
  <si>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</si>
  <si>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</si>
  <si>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</si>
  <si>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</si>
  <si>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</si>
  <si>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</si>
  <si>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</si>
  <si>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</si>
  <si>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</si>
  <si>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</si>
  <si>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</si>
  <si>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</si>
  <si>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</si>
  <si>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</si>
  <si>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</si>
  <si>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</si>
  <si>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</si>
  <si>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</si>
  <si>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</si>
  <si>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</si>
  <si>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</si>
  <si>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</si>
  <si>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</si>
  <si>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</si>
  <si>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</si>
  <si>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</si>
  <si>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</si>
  <si>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</si>
  <si>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</si>
  <si>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</si>
  <si>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</si>
  <si>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</si>
  <si>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</si>
  <si>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</si>
  <si>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</si>
  <si>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</si>
  <si>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</si>
  <si>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</si>
  <si>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</si>
  <si>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</si>
  <si>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</si>
  <si>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</si>
  <si>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</si>
  <si>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</si>
  <si>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</si>
  <si>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</si>
  <si>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</si>
  <si>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</si>
  <si>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</si>
  <si>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</si>
  <si>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</si>
  <si>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</si>
  <si>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</si>
  <si>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</si>
  <si>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</si>
  <si>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</si>
  <si>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</si>
  <si>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</si>
  <si>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</si>
  <si>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</si>
  <si>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</si>
  <si>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</si>
  <si>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</si>
  <si>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</si>
  <si>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</si>
  <si>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</si>
  <si>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</si>
  <si>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</si>
  <si>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</si>
  <si>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</si>
  <si>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</si>
  <si>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</si>
  <si>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</si>
  <si>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</si>
  <si>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</si>
  <si>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</si>
  <si>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</si>
  <si>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</si>
  <si>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</si>
  <si>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</si>
  <si>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</si>
  <si>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</si>
  <si>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</si>
  <si>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</si>
  <si>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</si>
  <si>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</si>
  <si>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</si>
  <si>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</si>
  <si>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</si>
  <si>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</si>
  <si>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</si>
  <si>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</si>
  <si>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</si>
  <si>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</si>
  <si>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</si>
  <si>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</si>
  <si>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</si>
  <si>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</si>
  <si>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</si>
  <si>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</si>
  <si>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</si>
  <si>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</si>
  <si>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</si>
  <si>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</si>
  <si>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</si>
  <si>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</si>
  <si>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</si>
  <si>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</si>
  <si>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</si>
  <si>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</si>
  <si>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</si>
  <si>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</si>
  <si>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</si>
  <si>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</si>
  <si>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</si>
  <si>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</si>
  <si>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</si>
  <si>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</si>
  <si>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</si>
  <si>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</si>
  <si>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</si>
  <si>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</si>
  <si>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</si>
  <si>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</si>
  <si>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</si>
  <si>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</si>
  <si>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</si>
  <si>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</si>
  <si>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</si>
  <si>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</si>
  <si>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</si>
  <si>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</si>
  <si>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</si>
  <si>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</si>
  <si>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</si>
  <si>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</si>
  <si>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</si>
  <si>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</si>
  <si>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</si>
  <si>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</si>
  <si>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</si>
  <si>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</si>
  <si>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</si>
  <si>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</si>
  <si>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</si>
  <si>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</si>
  <si>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</si>
  <si>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</si>
  <si>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</si>
  <si>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</si>
  <si>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</si>
  <si>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</si>
  <si>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</si>
  <si>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</si>
  <si>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</si>
  <si>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</si>
  <si>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</si>
  <si>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</si>
  <si>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</si>
  <si>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</si>
  <si>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</si>
  <si>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</si>
  <si>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</si>
  <si>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</si>
  <si>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</si>
  <si>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</si>
  <si>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</si>
  <si>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</si>
  <si>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</si>
  <si>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</si>
  <si>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</si>
  <si>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</si>
  <si>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</si>
  <si>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</si>
  <si>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</si>
  <si>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</si>
  <si>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</si>
  <si>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</si>
  <si>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</si>
  <si>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</si>
  <si>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</si>
  <si>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</si>
  <si>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</si>
  <si>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</si>
  <si>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</si>
  <si>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</si>
  <si>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</si>
  <si>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</si>
  <si>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</si>
  <si>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</si>
  <si>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</si>
  <si>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</si>
  <si>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</si>
  <si>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</si>
  <si>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</si>
  <si>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</si>
  <si>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</si>
  <si>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</si>
  <si>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</si>
  <si>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</si>
  <si>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</si>
  <si>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</si>
  <si>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</si>
  <si>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</si>
  <si>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</si>
  <si>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</si>
  <si>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</si>
  <si>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</si>
  <si>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</si>
  <si>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</si>
  <si>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</si>
  <si>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</si>
  <si>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</si>
  <si>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</si>
  <si>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</si>
  <si>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</si>
  <si>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</si>
  <si>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</si>
  <si>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</si>
  <si>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</si>
  <si>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</si>
  <si>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</si>
  <si>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</si>
  <si>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</si>
  <si>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</si>
  <si>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</si>
  <si>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</si>
  <si>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</si>
  <si>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</si>
  <si>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</si>
  <si>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</si>
  <si>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</si>
  <si>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</si>
  <si>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</si>
  <si>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</si>
  <si>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</si>
  <si>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</si>
  <si>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</si>
  <si>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</si>
  <si>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</si>
  <si>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</si>
  <si>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</si>
  <si>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</si>
  <si>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</si>
  <si>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</si>
  <si>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</si>
  <si>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</si>
  <si>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</si>
  <si>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</si>
  <si>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</si>
  <si>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</si>
  <si>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</si>
  <si>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</si>
  <si>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</si>
  <si>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</si>
  <si>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</si>
  <si>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</si>
  <si>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</si>
  <si>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</si>
  <si>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</si>
  <si>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</si>
  <si>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</si>
  <si>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</si>
  <si>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</si>
  <si>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</si>
  <si>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</si>
  <si>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</si>
  <si>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</si>
  <si>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</si>
  <si>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</si>
  <si>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</si>
  <si>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</si>
  <si>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</si>
  <si>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</si>
  <si>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</si>
  <si>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</si>
  <si>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</si>
  <si>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</si>
  <si>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</si>
  <si>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</si>
  <si>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</si>
  <si>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</si>
  <si>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</si>
  <si>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</si>
  <si>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</si>
  <si>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</si>
  <si>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</si>
  <si>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</si>
  <si>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</si>
  <si>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</si>
  <si>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</si>
  <si>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</si>
  <si>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</si>
  <si>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</si>
  <si>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</si>
  <si>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</si>
  <si>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</si>
  <si>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</si>
  <si>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</si>
  <si>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</si>
  <si>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</si>
  <si>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</si>
  <si>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</si>
  <si>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</si>
  <si>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</si>
  <si>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</si>
  <si>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</si>
  <si>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</si>
  <si>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</si>
  <si>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</si>
  <si>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</si>
  <si>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</si>
  <si>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</si>
  <si>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</si>
  <si>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</si>
  <si>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</si>
  <si>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</si>
  <si>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</si>
  <si>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</si>
  <si>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</si>
  <si>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</si>
  <si>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</si>
  <si>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</si>
  <si>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</si>
  <si>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</si>
  <si>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</si>
  <si>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</si>
  <si>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</si>
  <si>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</si>
  <si>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</si>
  <si>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</si>
  <si>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</si>
  <si>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</si>
  <si>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</si>
  <si>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</si>
  <si>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</si>
  <si>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</si>
  <si>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</si>
  <si>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</si>
  <si>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</si>
  <si>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</si>
  <si>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</si>
  <si>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</si>
  <si>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</si>
  <si>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</si>
  <si>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</si>
  <si>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</si>
  <si>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</si>
  <si>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</si>
  <si>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</si>
  <si>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</si>
  <si>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</si>
  <si>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</si>
  <si>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</si>
  <si>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</si>
  <si>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</si>
  <si>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</si>
  <si>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</si>
  <si>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</si>
  <si>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</si>
  <si>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</si>
  <si>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</si>
  <si>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</si>
  <si>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</si>
  <si>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</si>
  <si>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</si>
  <si>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</si>
  <si>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</si>
  <si>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</si>
  <si>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</si>
  <si>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</si>
  <si>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</si>
  <si>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</si>
  <si>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</si>
  <si>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</si>
  <si>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</si>
  <si>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</si>
  <si>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</si>
  <si>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</si>
  <si>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</si>
  <si>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</si>
  <si>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</si>
  <si>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</si>
  <si>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</si>
  <si>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</si>
  <si>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</si>
  <si>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</si>
  <si>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</si>
  <si>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</si>
  <si>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</si>
  <si>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</si>
  <si>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</si>
  <si>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</si>
  <si>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</si>
  <si>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</si>
  <si>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</si>
  <si>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</si>
  <si>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</si>
  <si>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</si>
  <si>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</si>
  <si>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</si>
  <si>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</si>
  <si>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</si>
  <si>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</si>
  <si>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</si>
  <si>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</si>
  <si>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</si>
  <si>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</si>
  <si>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</si>
  <si>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</si>
  <si>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</si>
  <si>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</si>
  <si>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</si>
  <si>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</si>
  <si>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</si>
  <si>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</si>
  <si>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</si>
  <si>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</si>
  <si>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</si>
  <si>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</si>
  <si>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</si>
  <si>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</si>
  <si>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</si>
  <si>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</si>
  <si>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</si>
  <si>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</si>
  <si>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</si>
  <si>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</si>
  <si>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</si>
  <si>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</si>
  <si>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</si>
  <si>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</si>
  <si>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</si>
  <si>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</si>
  <si>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</si>
  <si>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</si>
  <si>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</si>
  <si>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</si>
  <si>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</si>
  <si>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</si>
  <si>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</si>
  <si>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</si>
  <si>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</si>
  <si>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</si>
  <si>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</si>
  <si>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</si>
  <si>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</si>
  <si>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</si>
  <si>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</si>
  <si>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</si>
  <si>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</si>
  <si>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</si>
  <si>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</si>
  <si>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</si>
  <si>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</si>
  <si>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</si>
  <si>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</si>
  <si>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</si>
  <si>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</si>
  <si>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</si>
  <si>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</si>
  <si>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</si>
  <si>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</si>
  <si>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</si>
  <si>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</si>
  <si>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</si>
  <si>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</si>
  <si>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</si>
  <si>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</si>
  <si>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</si>
  <si>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</si>
  <si>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</si>
  <si>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</si>
  <si>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</si>
  <si>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</si>
  <si>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</si>
  <si>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</si>
  <si>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</si>
  <si>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</si>
  <si>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</si>
  <si>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</si>
  <si>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</si>
  <si>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</si>
  <si>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</si>
  <si>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</si>
  <si>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</si>
  <si>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</si>
  <si>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</si>
  <si>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</si>
  <si>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</si>
  <si>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</si>
  <si>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</si>
  <si>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</si>
  <si>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</si>
  <si>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</si>
  <si>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</si>
  <si>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</si>
  <si>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</si>
  <si>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</si>
  <si>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</si>
  <si>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</si>
  <si>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</si>
  <si>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</si>
  <si>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</si>
  <si>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</si>
  <si>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</si>
  <si>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</si>
  <si>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</si>
  <si>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</si>
  <si>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</si>
  <si>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</si>
  <si>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</si>
  <si>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</si>
  <si>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</si>
  <si>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</si>
  <si>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</si>
  <si>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</si>
  <si>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</si>
  <si>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</si>
  <si>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</si>
  <si>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</si>
  <si>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</si>
  <si>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</si>
  <si>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</si>
  <si>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</si>
  <si>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</si>
  <si>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</si>
  <si>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</si>
  <si>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</si>
  <si>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</si>
  <si>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</si>
  <si>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</si>
  <si>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</si>
  <si>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</si>
  <si>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</si>
  <si>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</si>
  <si>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</si>
  <si>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</si>
  <si>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</si>
  <si>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</si>
  <si>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</si>
  <si>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</si>
  <si>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</si>
  <si>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</si>
  <si>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</si>
  <si>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</si>
  <si>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</si>
  <si>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</si>
  <si>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</si>
  <si>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</si>
  <si>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</si>
  <si>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</si>
  <si>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</si>
  <si>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</si>
  <si>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</si>
  <si>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</si>
  <si>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</si>
  <si>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</si>
  <si>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</si>
  <si>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</si>
  <si>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</si>
  <si>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</si>
  <si>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</si>
  <si>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</si>
  <si>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</si>
  <si>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</si>
  <si>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</si>
  <si>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</si>
  <si>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</si>
  <si>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</si>
  <si>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</si>
  <si>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</si>
  <si>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</si>
  <si>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</si>
  <si>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</si>
  <si>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</si>
  <si>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</si>
  <si>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</si>
  <si>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</si>
  <si>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</si>
  <si>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</si>
  <si>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</si>
  <si>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</si>
  <si>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</si>
  <si>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</si>
  <si>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</si>
  <si>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</si>
  <si>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</si>
  <si>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</si>
  <si>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</si>
  <si>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</si>
  <si>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</si>
  <si>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</si>
  <si>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</si>
  <si>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</si>
  <si>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</si>
  <si>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</si>
  <si>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</si>
  <si>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</si>
  <si>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</si>
  <si>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</si>
  <si>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</si>
  <si>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</si>
  <si>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</si>
  <si>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</si>
  <si>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</si>
  <si>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</si>
  <si>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</si>
  <si>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</si>
  <si>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</si>
  <si>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</si>
  <si>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</si>
  <si>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</si>
  <si>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</si>
  <si>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</si>
  <si>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</si>
  <si>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</si>
  <si>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</si>
  <si>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</si>
  <si>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</si>
  <si>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</si>
  <si>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</si>
  <si>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</si>
  <si>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</si>
  <si>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</si>
  <si>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</si>
  <si>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</si>
  <si>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</si>
  <si>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</si>
  <si>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</si>
  <si>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</si>
  <si>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</si>
  <si>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</si>
  <si>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</si>
  <si>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</si>
  <si>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</si>
  <si>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</si>
  <si>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</si>
  <si>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</si>
  <si>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</si>
  <si>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</si>
  <si>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</si>
  <si>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</si>
  <si>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</si>
  <si>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</si>
  <si>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</si>
  <si>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</si>
  <si>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</si>
  <si>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</si>
  <si>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</si>
  <si>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</si>
  <si>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</si>
  <si>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</si>
  <si>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</si>
  <si>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</si>
  <si>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</si>
  <si>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</si>
  <si>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</si>
  <si>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</si>
  <si>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</si>
  <si>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</si>
  <si>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</si>
  <si>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</si>
  <si>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</si>
  <si>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</si>
  <si>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</si>
  <si>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</si>
  <si>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</si>
  <si>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</si>
  <si>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</si>
  <si>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</si>
  <si>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</si>
  <si>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</si>
  <si>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</si>
  <si>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</si>
  <si>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</si>
  <si>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</si>
  <si>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</si>
  <si>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</si>
  <si>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</si>
  <si>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</si>
  <si>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</si>
  <si>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</si>
  <si>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</si>
  <si>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</si>
  <si>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</si>
  <si>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</si>
  <si>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</si>
  <si>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</si>
  <si>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</si>
  <si>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</si>
  <si>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</si>
  <si>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</si>
  <si>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</si>
  <si>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</si>
  <si>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</si>
  <si>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</si>
  <si>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</si>
  <si>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</si>
  <si>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</si>
  <si>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</si>
  <si>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</si>
  <si>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</si>
  <si>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</si>
  <si>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</si>
  <si>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</si>
  <si>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</si>
  <si>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</si>
  <si>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</si>
  <si>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</si>
  <si>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</si>
  <si>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</si>
  <si>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</si>
  <si>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</si>
  <si>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</si>
  <si>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</si>
  <si>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</si>
  <si>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</si>
  <si>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</si>
  <si>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</si>
  <si>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</si>
  <si>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</si>
  <si>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</si>
  <si>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</si>
  <si>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</si>
  <si>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</si>
  <si>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</si>
  <si>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</si>
  <si>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</si>
  <si>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</si>
  <si>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</si>
  <si>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</si>
  <si>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</si>
  <si>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</si>
  <si>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</si>
  <si>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</si>
  <si>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</si>
  <si>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</si>
  <si>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</si>
  <si>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</si>
  <si>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</si>
  <si>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</si>
  <si>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</si>
  <si>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</si>
  <si>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</si>
  <si>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</si>
  <si>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</si>
  <si>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</si>
  <si>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</si>
  <si>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</si>
  <si>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</si>
  <si>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</si>
  <si>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</si>
  <si>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</si>
  <si>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</si>
  <si>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</si>
  <si>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</si>
  <si>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</si>
  <si>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</si>
  <si>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</si>
  <si>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</si>
  <si>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</si>
  <si>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</si>
  <si>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</si>
  <si>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</si>
  <si>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</si>
  <si>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</si>
  <si>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</si>
  <si>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</si>
  <si>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</si>
  <si>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</si>
  <si>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</si>
  <si>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</si>
  <si>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</si>
  <si>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</si>
  <si>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</si>
  <si>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</si>
  <si>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</si>
  <si>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</si>
  <si>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</si>
  <si>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</si>
  <si>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</si>
  <si>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</si>
  <si>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</si>
  <si>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</si>
  <si>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</si>
  <si>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</si>
  <si>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</si>
  <si>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</si>
  <si>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</si>
  <si>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</si>
  <si>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</si>
  <si>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</si>
  <si>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</si>
  <si>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</si>
  <si>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</si>
  <si>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</si>
  <si>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</si>
  <si>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</si>
  <si>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</si>
  <si>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</si>
  <si>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</si>
  <si>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</si>
  <si>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</si>
  <si>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</si>
  <si>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</si>
  <si>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</si>
  <si>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</si>
  <si>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</si>
  <si>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</si>
  <si>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</si>
  <si>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</si>
  <si>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</si>
  <si>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</si>
  <si>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</si>
  <si>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</si>
  <si>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</si>
  <si>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</si>
  <si>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</si>
  <si>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</si>
  <si>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</si>
  <si>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</si>
  <si>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</si>
  <si>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</si>
  <si>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</si>
  <si>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</si>
  <si>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</si>
  <si>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</si>
  <si>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</si>
  <si>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</si>
  <si>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</si>
  <si>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</si>
  <si>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</si>
  <si>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</si>
  <si>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</si>
  <si>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</si>
  <si>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</si>
  <si>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</si>
  <si>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</si>
  <si>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</si>
  <si>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</si>
  <si>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</si>
  <si>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</si>
  <si>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</si>
  <si>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</si>
  <si>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</si>
  <si>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</si>
  <si>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</si>
  <si>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</si>
  <si>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</si>
  <si>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</si>
  <si>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</si>
  <si>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</si>
  <si>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</si>
  <si>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</si>
  <si>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</si>
  <si>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</si>
  <si>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</si>
  <si>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</si>
  <si>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</si>
  <si>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</si>
  <si>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</si>
  <si>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</si>
  <si>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</si>
  <si>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</si>
  <si>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</si>
  <si>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</si>
  <si>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</si>
  <si>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</si>
  <si>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</si>
  <si>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</si>
  <si>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</si>
  <si>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</si>
  <si>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</si>
  <si>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</si>
  <si>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</si>
  <si>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</si>
  <si>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</si>
  <si>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</si>
  <si>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</si>
  <si>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</si>
  <si>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</si>
  <si>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</si>
  <si>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</si>
  <si>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</si>
  <si>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</si>
  <si>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</si>
  <si>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</si>
  <si>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</si>
  <si>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</si>
  <si>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</si>
  <si>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</si>
  <si>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</si>
  <si>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</si>
  <si>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</si>
  <si>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</si>
  <si>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</si>
  <si>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</si>
  <si>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</si>
  <si>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</si>
  <si>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</si>
  <si>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</si>
  <si>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</si>
  <si>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</si>
  <si>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</si>
  <si>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</si>
  <si>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</si>
  <si>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</si>
  <si>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</si>
  <si>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</si>
  <si>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</si>
  <si>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</si>
  <si>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</si>
  <si>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</si>
  <si>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</si>
  <si>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</si>
  <si>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</si>
  <si>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</si>
  <si>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</si>
  <si>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</si>
  <si>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</si>
  <si>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</si>
  <si>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</si>
  <si>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</si>
  <si>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</si>
  <si>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</si>
  <si>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</si>
  <si>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</si>
  <si>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</si>
  <si>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</si>
  <si>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</si>
  <si>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</si>
  <si>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</si>
  <si>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</si>
  <si>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</si>
  <si>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</si>
  <si>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</si>
  <si>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</si>
  <si>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</si>
  <si>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</si>
  <si>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</si>
  <si>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</si>
  <si>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</si>
  <si>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</si>
  <si>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</si>
  <si>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</si>
  <si>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</si>
  <si>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</si>
  <si>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</si>
  <si>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</si>
  <si>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</si>
  <si>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</si>
  <si>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</si>
  <si>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</si>
  <si>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</si>
  <si>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</si>
  <si>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</si>
  <si>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</si>
  <si>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</si>
  <si>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</si>
  <si>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</si>
  <si>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</si>
  <si>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</si>
  <si>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</si>
  <si>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</si>
  <si>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</si>
  <si>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</si>
  <si>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</si>
  <si>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</si>
  <si>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</si>
  <si>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</si>
  <si>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</si>
  <si>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</si>
  <si>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</si>
  <si>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</si>
  <si>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</si>
  <si>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</si>
  <si>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</si>
  <si>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</si>
  <si>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</si>
  <si>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</si>
  <si>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</si>
  <si>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</si>
  <si>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</si>
  <si>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</si>
  <si>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</si>
  <si>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</si>
  <si>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</si>
  <si>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</si>
  <si>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</si>
  <si>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</si>
  <si>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</si>
  <si>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</si>
  <si>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</si>
  <si>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</si>
  <si>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</si>
  <si>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</si>
  <si>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</si>
  <si>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</si>
  <si>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</si>
  <si>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</si>
  <si>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</si>
  <si>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</si>
  <si>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</si>
  <si>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</si>
  <si>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</si>
  <si>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</si>
  <si>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</si>
  <si>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</si>
  <si>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</si>
  <si>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</si>
  <si>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</si>
  <si>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</si>
  <si>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</si>
  <si>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</si>
  <si>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</si>
  <si>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</si>
  <si>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</si>
  <si>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</si>
  <si>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</si>
  <si>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</si>
  <si>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</si>
  <si>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</si>
  <si>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</si>
  <si>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</si>
  <si>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</si>
  <si>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</si>
  <si>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</si>
  <si>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</si>
  <si>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</si>
  <si>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</si>
  <si>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</si>
  <si>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</si>
  <si>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</si>
  <si>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</si>
  <si>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</si>
  <si>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</si>
  <si>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</si>
  <si>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</si>
  <si>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</si>
  <si>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</si>
  <si>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</si>
  <si>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</si>
  <si>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</si>
  <si>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</si>
  <si>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</si>
  <si>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</si>
  <si>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</si>
  <si>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</si>
  <si>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</si>
  <si>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</si>
  <si>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</si>
  <si>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</si>
  <si>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</si>
  <si>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</si>
  <si>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</si>
  <si>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</si>
  <si>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</si>
  <si>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</si>
  <si>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</si>
  <si>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</si>
  <si>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</si>
  <si>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</si>
  <si>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</si>
  <si>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</si>
  <si>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</si>
  <si>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</si>
  <si>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</si>
  <si>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</si>
  <si>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</si>
  <si>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</si>
  <si>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</si>
  <si>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</si>
  <si>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</si>
  <si>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</si>
  <si>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</si>
  <si>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</si>
  <si>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</si>
  <si>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</si>
  <si>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</si>
  <si>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</si>
  <si>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</si>
  <si>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</si>
  <si>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</si>
  <si>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</si>
  <si>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</si>
  <si>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</si>
  <si>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</si>
  <si>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</si>
  <si>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</si>
  <si>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</si>
  <si>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</si>
  <si>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</si>
  <si>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</si>
  <si>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</si>
  <si>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</si>
  <si>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</si>
  <si>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</si>
  <si>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</si>
  <si>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</si>
  <si>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</si>
  <si>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</si>
  <si>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</si>
  <si>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</si>
  <si>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</si>
  <si>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</si>
  <si>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</si>
  <si>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</si>
  <si>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</si>
  <si>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</si>
  <si>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</si>
  <si>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</si>
  <si>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</si>
  <si>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</si>
  <si>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</si>
  <si>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</si>
  <si>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</si>
  <si>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</si>
  <si>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</si>
  <si>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</si>
  <si>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</si>
  <si>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</si>
  <si>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</si>
  <si>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</si>
  <si>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</si>
  <si>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</si>
  <si>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</si>
  <si>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</si>
  <si>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</si>
  <si>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</si>
  <si>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</si>
  <si>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</si>
  <si>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</si>
  <si>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</si>
  <si>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</si>
  <si>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</si>
  <si>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</si>
  <si>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</si>
  <si>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</si>
  <si>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</si>
  <si>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</si>
  <si>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</si>
  <si>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</si>
  <si>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</si>
  <si>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</si>
  <si>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</si>
  <si>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</si>
  <si>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</si>
  <si>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</si>
  <si>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</si>
  <si>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</si>
  <si>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</si>
  <si>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</si>
  <si>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</si>
  <si>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</si>
  <si>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</si>
  <si>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</si>
  <si>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</si>
  <si>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</si>
  <si>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</si>
  <si>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</si>
  <si>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</si>
  <si>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</si>
  <si>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</si>
  <si>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</si>
  <si>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</si>
  <si>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</si>
  <si>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</si>
  <si>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</si>
  <si>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</si>
  <si>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</si>
  <si>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</si>
  <si>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</si>
  <si>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</si>
  <si>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</si>
  <si>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</si>
  <si>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</si>
  <si>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</si>
  <si>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</si>
  <si>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</si>
  <si>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</si>
  <si>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</si>
  <si>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</si>
  <si>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</si>
  <si>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</si>
  <si>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</si>
  <si>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</si>
  <si>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</si>
  <si>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</si>
  <si>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</si>
  <si>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</si>
  <si>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</si>
  <si>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</si>
  <si>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</si>
  <si>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</si>
  <si>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</si>
  <si>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</si>
  <si>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</si>
  <si>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</si>
  <si>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</si>
  <si>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</si>
  <si>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</si>
  <si>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</si>
  <si>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</si>
  <si>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</si>
  <si>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</si>
  <si>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</si>
  <si>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</si>
  <si>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</si>
  <si>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</si>
  <si>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</si>
  <si>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</si>
  <si>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</si>
  <si>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</si>
  <si>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</si>
  <si>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</si>
  <si>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</si>
  <si>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</si>
  <si>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</si>
  <si>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</si>
  <si>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</si>
  <si>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</si>
  <si>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</si>
  <si>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</si>
  <si>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</si>
  <si>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</si>
  <si>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</si>
  <si>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</si>
  <si>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</si>
  <si>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</si>
  <si>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</si>
  <si>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</si>
  <si>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</si>
  <si>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</si>
  <si>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</si>
  <si>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</si>
  <si>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</si>
  <si>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</si>
  <si>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</si>
  <si>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</si>
  <si>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</si>
  <si>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</si>
  <si>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</si>
  <si>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</si>
  <si>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</si>
  <si>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</si>
  <si>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</si>
  <si>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</si>
  <si>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</si>
  <si>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</si>
  <si>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</si>
  <si>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</si>
  <si>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</si>
  <si>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</si>
  <si>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</si>
  <si>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</si>
  <si>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</si>
  <si>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</si>
  <si>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</si>
  <si>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</si>
  <si>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</si>
  <si>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</si>
  <si>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</si>
  <si>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</si>
  <si>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</si>
  <si>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</si>
  <si>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</si>
  <si>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</si>
  <si>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</si>
  <si>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</si>
  <si>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</si>
  <si>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</si>
  <si>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</si>
  <si>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</si>
  <si>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</si>
  <si>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</si>
  <si>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</si>
  <si>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</si>
  <si>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</si>
  <si>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</si>
  <si>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</si>
  <si>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</si>
  <si>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</si>
  <si>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</si>
  <si>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</si>
  <si>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</si>
  <si>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</si>
  <si>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</si>
  <si>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</si>
  <si>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</si>
  <si>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</si>
  <si>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</si>
  <si>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</si>
  <si>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</si>
  <si>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</si>
  <si>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</si>
  <si>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</si>
  <si>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</si>
  <si>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</si>
  <si>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</si>
  <si>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</si>
  <si>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</si>
  <si>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</si>
  <si>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</si>
  <si>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</si>
  <si>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</si>
  <si>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</si>
  <si>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</si>
  <si>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</si>
  <si>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</si>
  <si>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</si>
  <si>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</si>
  <si>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</si>
  <si>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</si>
  <si>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</si>
  <si>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</si>
  <si>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</si>
  <si>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</si>
  <si>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</si>
  <si>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</si>
  <si>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</si>
  <si>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</si>
  <si>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</si>
  <si>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</si>
  <si>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</si>
  <si>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</si>
  <si>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</si>
  <si>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</si>
  <si>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</si>
  <si>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</si>
  <si>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</si>
  <si>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</si>
  <si>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</si>
  <si>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</si>
  <si>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</si>
  <si>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</si>
  <si>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</si>
  <si>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</si>
  <si>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</si>
  <si>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</si>
  <si>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</si>
  <si>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</si>
  <si>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</si>
  <si>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</si>
  <si>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</si>
  <si>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</si>
  <si>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</si>
  <si>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</si>
  <si>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</si>
  <si>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</si>
  <si>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</si>
  <si>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</si>
  <si>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</si>
  <si>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</si>
  <si>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</si>
  <si>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</si>
  <si>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</si>
  <si>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</si>
  <si>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</si>
  <si>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</si>
  <si>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</si>
  <si>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</si>
  <si>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</si>
  <si>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</si>
  <si>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</si>
  <si>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</si>
  <si>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</si>
  <si>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</si>
  <si>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</si>
  <si>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</si>
  <si>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</si>
  <si>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</si>
  <si>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</si>
  <si>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</si>
  <si>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</si>
  <si>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</si>
  <si>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</si>
  <si>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</si>
  <si>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</si>
  <si>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</si>
  <si>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</si>
  <si>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</si>
  <si>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</si>
  <si>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</si>
  <si>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</si>
  <si>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</si>
  <si>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</si>
  <si>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</si>
  <si>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</si>
  <si>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</si>
  <si>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</si>
  <si>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</si>
  <si>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</si>
  <si>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</si>
  <si>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</si>
  <si>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</si>
  <si>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</si>
  <si>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</si>
  <si>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</si>
  <si>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</si>
  <si>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</si>
  <si>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</si>
  <si>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</si>
  <si>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</si>
  <si>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</si>
  <si>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</si>
  <si>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</si>
  <si>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</si>
  <si>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</si>
  <si>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</si>
  <si>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</si>
  <si>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</si>
  <si>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</si>
  <si>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</si>
  <si>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</si>
  <si>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</si>
  <si>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</si>
  <si>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</si>
  <si>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</si>
  <si>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</si>
  <si>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</si>
  <si>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</si>
  <si>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</si>
  <si>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</si>
  <si>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</si>
  <si>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</si>
  <si>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</si>
  <si>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</si>
  <si>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</si>
  <si>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</si>
  <si>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</si>
  <si>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</si>
  <si>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</si>
  <si>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</si>
  <si>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</si>
  <si>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</si>
  <si>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</si>
  <si>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</si>
  <si>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</si>
  <si>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</si>
  <si>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</si>
  <si>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</si>
  <si>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</si>
  <si>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</si>
  <si>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</si>
  <si>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</si>
  <si>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</si>
  <si>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</si>
  <si>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</si>
  <si>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</si>
  <si>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</si>
  <si>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</si>
  <si>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</si>
  <si>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</si>
  <si>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</si>
  <si>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</si>
  <si>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</si>
  <si>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</si>
  <si>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</si>
  <si>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</si>
  <si>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</si>
  <si>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</si>
  <si>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</si>
  <si>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</si>
  <si>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</si>
  <si>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</si>
  <si>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</si>
  <si>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</si>
  <si>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</si>
  <si>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</si>
  <si>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</si>
  <si>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</si>
  <si>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</si>
  <si>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</si>
  <si>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</si>
  <si>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</si>
  <si>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</si>
  <si>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</si>
  <si>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</si>
  <si>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</si>
  <si>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</si>
  <si>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</si>
  <si>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</si>
  <si>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</si>
  <si>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</si>
  <si>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</si>
  <si>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</si>
  <si>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</si>
  <si>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</si>
  <si>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</si>
  <si>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</si>
  <si>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</si>
  <si>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</si>
  <si>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</si>
  <si>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</si>
  <si>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</si>
  <si>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</si>
  <si>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</si>
  <si>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</si>
  <si>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</si>
  <si>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</si>
  <si>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</si>
  <si>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</si>
  <si>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</si>
  <si>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</si>
  <si>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</si>
  <si>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</si>
  <si>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</si>
  <si>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</si>
  <si>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</si>
  <si>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</si>
  <si>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</si>
  <si>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</si>
  <si>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</si>
  <si>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</si>
  <si>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</si>
  <si>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</si>
  <si>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</si>
  <si>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</si>
  <si>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</si>
  <si>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</si>
  <si>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</si>
  <si>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</si>
  <si>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</si>
  <si>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</si>
  <si>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</si>
  <si>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</si>
  <si>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</si>
  <si>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</si>
  <si>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</si>
  <si>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</si>
  <si>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</si>
  <si>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</si>
  <si>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</si>
  <si>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</si>
  <si>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</si>
  <si>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</si>
  <si>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</si>
  <si>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</si>
  <si>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</si>
  <si>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</si>
  <si>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</si>
  <si>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</si>
  <si>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</si>
  <si>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</si>
  <si>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</si>
  <si>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</si>
  <si>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</si>
  <si>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</si>
  <si>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</si>
  <si>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</si>
  <si>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</si>
  <si>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</si>
  <si>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</si>
  <si>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</si>
  <si>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</si>
  <si>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</si>
  <si>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</si>
  <si>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</si>
  <si>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</si>
  <si>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</si>
  <si>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</si>
  <si>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</si>
  <si>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</si>
  <si>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</si>
  <si>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</si>
  <si>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</si>
  <si>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</si>
  <si>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</si>
  <si>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</si>
  <si>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</si>
  <si>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</si>
  <si>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</si>
  <si>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</si>
  <si>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</si>
  <si>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</si>
  <si>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</si>
  <si>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</si>
  <si>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</si>
  <si>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</si>
  <si>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</si>
  <si>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</si>
  <si>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</si>
  <si>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</si>
  <si>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</si>
  <si>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</si>
  <si>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</si>
  <si>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</si>
  <si>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</si>
  <si>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</si>
  <si>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</si>
  <si>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</si>
  <si>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</si>
  <si>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</si>
  <si>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</si>
  <si>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</si>
  <si>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</si>
  <si>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</si>
  <si>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</si>
  <si>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</si>
  <si>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</si>
  <si>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</si>
  <si>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</si>
  <si>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</si>
  <si>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</si>
  <si>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</si>
  <si>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</si>
  <si>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</si>
  <si>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</si>
  <si>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</si>
  <si>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</si>
  <si>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</si>
  <si>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</si>
  <si>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</si>
  <si>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</si>
  <si>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</si>
  <si>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</si>
  <si>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</si>
  <si>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</si>
  <si>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</si>
  <si>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</si>
  <si>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</si>
  <si>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</si>
  <si>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</si>
  <si>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</si>
  <si>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</si>
  <si>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</si>
  <si>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</si>
  <si>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</si>
  <si>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</si>
  <si>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</si>
  <si>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</si>
  <si>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</si>
  <si>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</si>
  <si>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</si>
  <si>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</si>
  <si>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</si>
  <si>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</si>
  <si>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</si>
  <si>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</si>
  <si>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</si>
  <si>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</si>
  <si>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</si>
  <si>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</si>
  <si>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</si>
  <si>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</si>
  <si>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</si>
  <si>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</si>
  <si>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</si>
  <si>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</si>
  <si>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</si>
  <si>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</si>
  <si>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</si>
  <si>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</si>
  <si>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</si>
  <si>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</si>
  <si>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</si>
  <si>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</si>
  <si>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</si>
  <si>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</si>
  <si>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</si>
  <si>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</si>
  <si>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</si>
  <si>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</si>
  <si>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</si>
  <si>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</si>
  <si>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</si>
  <si>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</si>
  <si>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</si>
  <si>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</si>
  <si>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</si>
  <si>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</si>
  <si>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</si>
  <si>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</si>
  <si>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</si>
  <si>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</si>
  <si>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</si>
  <si>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</si>
  <si>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</si>
  <si>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</si>
  <si>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</si>
  <si>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</si>
  <si>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</si>
  <si>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</si>
  <si>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</si>
  <si>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</si>
  <si>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</si>
  <si>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</si>
  <si>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</si>
  <si>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</si>
  <si>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</si>
  <si>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</si>
  <si>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</si>
  <si>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</si>
  <si>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</si>
  <si>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</si>
  <si>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</si>
  <si>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</si>
  <si>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</si>
  <si>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</si>
  <si>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</si>
  <si>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</si>
  <si>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</si>
  <si>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</si>
  <si>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</si>
  <si>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</si>
  <si>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</si>
  <si>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</si>
  <si>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</si>
  <si>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</si>
  <si>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</si>
  <si>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</si>
  <si>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</si>
  <si>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</si>
  <si>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</si>
  <si>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</si>
  <si>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</si>
  <si>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</si>
  <si>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</si>
  <si>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</si>
  <si>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</si>
  <si>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</si>
  <si>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</si>
  <si>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</si>
  <si>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</si>
  <si>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</si>
  <si>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</si>
  <si>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</si>
  <si>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</si>
  <si>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</si>
  <si>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</si>
  <si>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</si>
  <si>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</si>
  <si>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</si>
  <si>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</si>
  <si>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</si>
  <si>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</si>
  <si>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</si>
  <si>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</si>
  <si>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</si>
  <si>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</si>
  <si>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</si>
  <si>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</si>
  <si>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</si>
  <si>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</si>
  <si>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</si>
  <si>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</si>
  <si>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</si>
  <si>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</si>
  <si>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</si>
  <si>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</si>
  <si>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</si>
  <si>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</si>
  <si>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</si>
  <si>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</si>
  <si>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</si>
  <si>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</si>
  <si>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</si>
  <si>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</si>
  <si>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</si>
  <si>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</si>
  <si>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</si>
  <si>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</si>
  <si>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</si>
  <si>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</si>
  <si>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</si>
  <si>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</si>
  <si>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</si>
  <si>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</si>
  <si>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</si>
  <si>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</si>
  <si>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</si>
  <si>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</si>
  <si>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</si>
  <si>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</si>
  <si>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</si>
  <si>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</si>
  <si>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</si>
  <si>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</si>
  <si>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</si>
  <si>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</si>
  <si>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</si>
  <si>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</si>
  <si>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</si>
  <si>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</si>
  <si>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</si>
  <si>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</si>
  <si>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</si>
  <si>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</si>
  <si>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</si>
  <si>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</si>
  <si>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</si>
  <si>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</si>
  <si>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</si>
  <si>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</si>
  <si>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</si>
  <si>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</si>
  <si>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</si>
  <si>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</si>
  <si>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</si>
  <si>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</si>
  <si>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</si>
  <si>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</si>
  <si>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</si>
  <si>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</si>
  <si>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</si>
  <si>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</si>
  <si>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</si>
  <si>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</si>
  <si>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</si>
  <si>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</si>
  <si>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</si>
  <si>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</si>
  <si>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</si>
  <si>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</si>
  <si>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</si>
  <si>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</si>
  <si>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</si>
  <si>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</si>
  <si>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</si>
  <si>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</si>
  <si>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</si>
  <si>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</si>
  <si>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</si>
  <si>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</si>
  <si>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</si>
  <si>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</si>
  <si>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</si>
  <si>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</si>
  <si>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</si>
  <si>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</si>
  <si>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</si>
  <si>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</si>
  <si>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</si>
  <si>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</si>
  <si>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</si>
  <si>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</si>
  <si>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</si>
  <si>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</si>
  <si>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</si>
  <si>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</si>
  <si>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</si>
  <si>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</si>
  <si>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</si>
  <si>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</si>
  <si>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</si>
  <si>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</si>
  <si>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</si>
  <si>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</si>
  <si>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</si>
  <si>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</si>
  <si>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</si>
  <si>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</si>
  <si>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</si>
  <si>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</si>
  <si>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</si>
  <si>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</si>
  <si>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</si>
  <si>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</si>
  <si>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</si>
  <si>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</si>
  <si>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</si>
  <si>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</si>
  <si>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</si>
  <si>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</si>
  <si>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</si>
  <si>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</si>
  <si>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</si>
  <si>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</si>
  <si>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</si>
  <si>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</si>
  <si>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</si>
  <si>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</si>
  <si>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</si>
  <si>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</si>
  <si>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</si>
  <si>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</si>
  <si>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</si>
  <si>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</si>
  <si>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</si>
  <si>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</si>
  <si>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</si>
  <si>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</si>
  <si>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</si>
  <si>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</si>
  <si>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</si>
  <si>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</si>
  <si>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</si>
  <si>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</si>
  <si>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</si>
  <si>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</si>
  <si>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</si>
  <si>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</si>
  <si>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</si>
  <si>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</si>
  <si>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</si>
  <si>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</si>
  <si>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</si>
  <si>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</si>
  <si>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</si>
  <si>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</si>
  <si>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</si>
  <si>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</si>
  <si>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</si>
  <si>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</si>
  <si>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</si>
  <si>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</si>
  <si>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</si>
  <si>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</si>
  <si>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</si>
  <si>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</si>
  <si>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</si>
  <si>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</si>
  <si>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</si>
  <si>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</si>
  <si>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</si>
  <si>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</si>
  <si>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</si>
  <si>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</si>
  <si>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</si>
  <si>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</si>
  <si>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</si>
  <si>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</si>
  <si>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</si>
  <si>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</si>
  <si>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</si>
  <si>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</si>
  <si>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</si>
  <si>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</si>
  <si>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</si>
  <si>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</si>
  <si>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</si>
  <si>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</si>
  <si>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</si>
  <si>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</si>
  <si>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</si>
  <si>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</si>
  <si>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</si>
  <si>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</si>
  <si>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</si>
  <si>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</si>
  <si>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</si>
  <si>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</si>
  <si>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</si>
  <si>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</si>
  <si>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</si>
  <si>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</si>
  <si>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</si>
  <si>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</si>
  <si>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</si>
  <si>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</si>
  <si>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</si>
  <si>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</si>
  <si>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</si>
  <si>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</si>
  <si>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</si>
  <si>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</si>
  <si>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</si>
  <si>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</si>
  <si>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</si>
  <si>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</si>
  <si>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</si>
  <si>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</si>
  <si>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</si>
  <si>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</si>
  <si>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</si>
  <si>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</si>
  <si>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</si>
  <si>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</si>
  <si>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</si>
  <si>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</si>
  <si>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</si>
  <si>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</si>
  <si>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</si>
  <si>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</si>
  <si>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</si>
  <si>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</si>
  <si>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</si>
  <si>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</si>
  <si>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</si>
  <si>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</si>
  <si>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</si>
  <si>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</si>
  <si>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</si>
  <si>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</si>
  <si>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</si>
  <si>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</si>
  <si>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</si>
  <si>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</si>
  <si>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</si>
  <si>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</si>
  <si>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</si>
  <si>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</si>
  <si>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</si>
  <si>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</si>
  <si>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</si>
  <si>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</si>
  <si>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</si>
  <si>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</si>
  <si>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</si>
  <si>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</si>
  <si>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</si>
  <si>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</si>
  <si>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</si>
  <si>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</si>
  <si>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</si>
  <si>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</si>
  <si>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</si>
  <si>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</si>
  <si>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</si>
  <si>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</si>
  <si>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</si>
  <si>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</si>
  <si>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</si>
  <si>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</si>
  <si>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</si>
  <si>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</si>
  <si>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</si>
  <si>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</si>
  <si>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</si>
  <si>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</si>
  <si>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</si>
  <si>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</si>
  <si>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</si>
  <si>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</si>
  <si>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</si>
  <si>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</si>
  <si>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</si>
  <si>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</si>
  <si>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</si>
  <si>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</si>
  <si>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</si>
  <si>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</si>
  <si>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</si>
  <si>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</si>
  <si>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</si>
  <si>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</si>
  <si>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</si>
  <si>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</si>
  <si>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</si>
  <si>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</si>
  <si>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</si>
  <si>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</si>
  <si>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</si>
  <si>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</si>
  <si>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</si>
  <si>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</si>
  <si>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</si>
  <si>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</si>
  <si>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</si>
  <si>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</si>
  <si>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</si>
  <si>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</si>
  <si>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</si>
  <si>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</si>
  <si>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</si>
  <si>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</si>
  <si>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</si>
  <si>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</si>
  <si>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</si>
  <si>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</si>
  <si>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</si>
  <si>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</si>
  <si>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</si>
  <si>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</si>
  <si>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</si>
  <si>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</si>
  <si>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</si>
  <si>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</si>
  <si>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</si>
  <si>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</si>
  <si>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</si>
  <si>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</si>
  <si>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</si>
  <si>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</si>
  <si>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</si>
  <si>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</si>
  <si>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</si>
  <si>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</si>
  <si>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</si>
  <si>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</si>
  <si>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</si>
  <si>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</si>
  <si>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</si>
  <si>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</si>
  <si>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</si>
  <si>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</si>
  <si>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</si>
  <si>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</si>
  <si>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</si>
  <si>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</si>
  <si>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</si>
  <si>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</si>
  <si>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</si>
  <si>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</si>
  <si>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</si>
  <si>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</si>
  <si>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</si>
  <si>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</si>
  <si>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</si>
  <si>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</si>
  <si>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</si>
  <si>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</si>
  <si>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</si>
  <si>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</si>
  <si>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</si>
  <si>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</si>
  <si>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</si>
  <si>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</si>
  <si>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</si>
  <si>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</si>
  <si>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</si>
  <si>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</si>
  <si>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</si>
  <si>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</si>
  <si>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</si>
  <si>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</si>
  <si>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</si>
  <si>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</si>
  <si>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</si>
  <si>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</si>
  <si>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</si>
  <si>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</si>
  <si>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</si>
  <si>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</si>
  <si>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</si>
  <si>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</si>
  <si>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</si>
  <si>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</si>
  <si>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</si>
  <si>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</si>
  <si>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</si>
  <si>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</si>
  <si>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</si>
  <si>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</si>
  <si>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</si>
  <si>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</si>
  <si>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</si>
  <si>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</si>
  <si>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</si>
  <si>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</si>
  <si>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</si>
  <si>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</si>
  <si>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</si>
  <si>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</si>
  <si>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</si>
  <si>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</si>
  <si>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</si>
  <si>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</si>
  <si>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</si>
  <si>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</si>
  <si>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</si>
  <si>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</si>
  <si>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</si>
  <si>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</si>
  <si>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</si>
  <si>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</si>
  <si>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</si>
  <si>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</si>
  <si>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</si>
  <si>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</si>
  <si>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</si>
  <si>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</si>
  <si>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</si>
  <si>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</si>
  <si>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</si>
  <si>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</si>
  <si>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</si>
  <si>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</si>
  <si>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</si>
  <si>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</si>
  <si>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</si>
  <si>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</si>
  <si>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</si>
  <si>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</si>
  <si>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</si>
  <si>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</si>
  <si>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</si>
  <si>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</si>
  <si>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</si>
  <si>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</si>
  <si>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</si>
  <si>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</si>
  <si>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</si>
  <si>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</si>
  <si>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</si>
  <si>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</si>
  <si>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</si>
  <si>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</si>
  <si>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</si>
  <si>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</si>
  <si>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</si>
  <si>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</si>
  <si>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</si>
  <si>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</si>
  <si>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</si>
  <si>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</si>
  <si>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</si>
  <si>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</si>
  <si>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</si>
  <si>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</si>
  <si>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</si>
  <si>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</si>
  <si>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</si>
  <si>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</si>
  <si>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</si>
  <si>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</si>
  <si>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</si>
  <si>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</si>
  <si>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</si>
  <si>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</si>
  <si>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</si>
  <si>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</si>
  <si>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</si>
  <si>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</si>
  <si>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</si>
  <si>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</si>
  <si>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</si>
  <si>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</si>
  <si>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</si>
  <si>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</si>
  <si>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</si>
  <si>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</si>
  <si>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</si>
  <si>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</si>
  <si>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</si>
  <si>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</si>
  <si>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</si>
  <si>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</si>
  <si>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</si>
  <si>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</si>
  <si>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</si>
  <si>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</si>
  <si>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</si>
  <si>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</si>
  <si>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</si>
  <si>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</si>
  <si>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</si>
  <si>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</si>
  <si>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</si>
  <si>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</si>
  <si>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</si>
  <si>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</si>
  <si>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</si>
  <si>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</si>
  <si>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</si>
  <si>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</si>
  <si>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</si>
  <si>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</si>
  <si>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</si>
  <si>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</si>
  <si>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</si>
  <si>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</si>
  <si>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</si>
  <si>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</si>
  <si>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</si>
  <si>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</si>
  <si>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</si>
  <si>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</si>
  <si>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</si>
  <si>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</si>
  <si>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</si>
  <si>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</si>
  <si>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</si>
  <si>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</si>
  <si>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</si>
  <si>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</si>
  <si>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</si>
  <si>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</si>
  <si>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</si>
  <si>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</si>
  <si>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</si>
  <si>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</si>
  <si>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</si>
  <si>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</si>
  <si>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</si>
  <si>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</si>
  <si>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</si>
  <si>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</si>
  <si>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</si>
  <si>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</si>
  <si>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</si>
  <si>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</si>
  <si>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</si>
  <si>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</si>
  <si>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</si>
  <si>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</si>
  <si>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</si>
  <si>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</si>
  <si>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</si>
  <si>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</si>
  <si>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</si>
  <si>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</si>
  <si>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</si>
  <si>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</si>
  <si>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</si>
  <si>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</si>
  <si>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</si>
  <si>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</si>
  <si>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</si>
  <si>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</si>
  <si>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</si>
  <si>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</si>
  <si>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</si>
  <si>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</si>
  <si>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</si>
  <si>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</si>
  <si>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</si>
  <si>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</si>
  <si>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</si>
  <si>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</si>
  <si>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</si>
  <si>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</si>
  <si>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</si>
  <si>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</si>
  <si>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</si>
  <si>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</si>
  <si>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</si>
  <si>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</si>
  <si>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</si>
  <si>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</si>
  <si>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</si>
  <si>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</si>
  <si>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</si>
  <si>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</si>
  <si>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</si>
  <si>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</si>
  <si>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</si>
  <si>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</si>
  <si>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</si>
  <si>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</si>
  <si>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</si>
  <si>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</si>
  <si>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</si>
  <si>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</si>
  <si>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</si>
  <si>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</si>
  <si>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</si>
  <si>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</si>
  <si>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</si>
  <si>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</si>
  <si>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</si>
  <si>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</si>
  <si>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</si>
  <si>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</si>
  <si>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</si>
  <si>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</si>
  <si>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</si>
  <si>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</si>
  <si>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</si>
  <si>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</si>
  <si>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</si>
  <si>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</si>
  <si>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</si>
  <si>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</si>
  <si>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</si>
  <si>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</si>
  <si>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</si>
  <si>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</si>
  <si>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</si>
  <si>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</si>
  <si>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</si>
  <si>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</si>
  <si>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</si>
  <si>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</si>
  <si>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</si>
  <si>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</si>
  <si>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</si>
  <si>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</si>
  <si>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</si>
  <si>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</si>
  <si>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</si>
  <si>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</si>
  <si>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</si>
  <si>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</si>
  <si>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</si>
  <si>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</si>
  <si>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</si>
  <si>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</si>
  <si>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</si>
  <si>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</si>
  <si>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</si>
  <si>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</si>
  <si>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</si>
  <si>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</si>
  <si>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</si>
  <si>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</si>
  <si>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</si>
  <si>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</si>
  <si>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</si>
  <si>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</si>
  <si>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</si>
  <si>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</si>
  <si>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</si>
  <si>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</si>
  <si>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</si>
  <si>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</si>
  <si>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</si>
  <si>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</si>
  <si>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</si>
  <si>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</si>
  <si>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</si>
  <si>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</si>
  <si>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</si>
  <si>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</si>
  <si>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</si>
  <si>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</si>
  <si>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</si>
  <si>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</si>
  <si>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</si>
  <si>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</si>
  <si>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</si>
  <si>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</si>
  <si>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</si>
  <si>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</si>
  <si>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</si>
  <si>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</si>
  <si>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</si>
  <si>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</si>
  <si>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</si>
  <si>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</si>
  <si>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</si>
  <si>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</si>
  <si>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</si>
  <si>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</si>
  <si>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</si>
  <si>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</si>
  <si>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</si>
  <si>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</si>
  <si>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</si>
  <si>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</si>
  <si>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</si>
  <si>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</si>
  <si>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</si>
  <si>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</si>
  <si>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</si>
  <si>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</si>
  <si>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</si>
  <si>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</si>
  <si>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</si>
  <si>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</si>
  <si>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</si>
  <si>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</si>
  <si>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</si>
  <si>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</si>
  <si>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</si>
  <si>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</si>
  <si>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</si>
  <si>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</si>
  <si>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</si>
  <si>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</si>
  <si>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</si>
  <si>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</si>
  <si>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</si>
  <si>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</si>
  <si>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</si>
  <si>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</si>
  <si>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</si>
  <si>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</si>
  <si>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</si>
  <si>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</si>
  <si>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</si>
  <si>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</si>
  <si>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</si>
  <si>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</si>
  <si>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</si>
  <si>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</si>
  <si>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</si>
  <si>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</si>
  <si>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</si>
  <si>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</si>
  <si>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</si>
  <si>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</si>
  <si>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</si>
  <si>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</si>
  <si>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</si>
  <si>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</si>
  <si>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</si>
  <si>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</si>
  <si>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</si>
  <si>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</si>
  <si>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</si>
  <si>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</si>
  <si>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</si>
  <si>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</si>
  <si>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</si>
  <si>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</si>
  <si>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</si>
  <si>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</si>
  <si>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</si>
  <si>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</si>
  <si>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</si>
  <si>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</si>
  <si>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</si>
  <si>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</si>
  <si>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</si>
  <si>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</si>
  <si>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</si>
  <si>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</si>
  <si>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</si>
  <si>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</si>
  <si>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</si>
  <si>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</si>
  <si>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</si>
  <si>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</si>
  <si>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</si>
  <si>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</si>
  <si>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</si>
  <si>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</si>
  <si>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</si>
  <si>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</si>
  <si>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</si>
  <si>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</si>
  <si>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</si>
  <si>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</si>
  <si>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</si>
  <si>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</si>
  <si>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</si>
  <si>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</si>
  <si>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</si>
  <si>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</si>
  <si>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</si>
  <si>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</si>
  <si>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</si>
  <si>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</si>
  <si>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</si>
  <si>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</si>
  <si>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</si>
  <si>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</si>
  <si>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</si>
  <si>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</si>
  <si>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</si>
  <si>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</si>
  <si>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</si>
  <si>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</si>
  <si>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</si>
  <si>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</si>
  <si>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</si>
  <si>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</si>
  <si>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</si>
  <si>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</si>
  <si>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</si>
  <si>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</si>
  <si>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</si>
  <si>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</si>
  <si>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</si>
  <si>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</si>
  <si>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</si>
  <si>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</si>
  <si>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</si>
  <si>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</si>
  <si>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</si>
  <si>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</si>
  <si>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</si>
  <si>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</si>
  <si>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</si>
  <si>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</si>
  <si>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</si>
  <si>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</si>
  <si>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</si>
  <si>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</si>
  <si>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</si>
  <si>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</si>
  <si>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</si>
  <si>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</si>
  <si>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</si>
  <si>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</si>
  <si>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</si>
  <si>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</si>
  <si>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</si>
  <si>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</si>
  <si>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</si>
  <si>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</si>
  <si>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</si>
  <si>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</si>
  <si>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</si>
  <si>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</si>
  <si>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</si>
  <si>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</si>
  <si>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</si>
  <si>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</si>
  <si>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</si>
  <si>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</si>
  <si>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</si>
  <si>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</si>
  <si>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</si>
  <si>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</si>
  <si>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</si>
  <si>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</si>
  <si>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</si>
  <si>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</si>
  <si>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</si>
  <si>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</si>
  <si>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</si>
  <si>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</si>
  <si>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</si>
  <si>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</si>
  <si>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</si>
  <si>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</si>
  <si>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</si>
  <si>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</si>
  <si>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</si>
  <si>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</si>
  <si>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</si>
  <si>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</si>
  <si>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</si>
  <si>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</si>
  <si>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</si>
  <si>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</si>
  <si>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</si>
  <si>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</si>
  <si>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</si>
  <si>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</si>
  <si>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</si>
  <si>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</si>
  <si>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</si>
  <si>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</si>
  <si>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</si>
  <si>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</si>
  <si>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</si>
  <si>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</si>
  <si>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</si>
  <si>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</si>
  <si>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</si>
  <si>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</si>
  <si>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</si>
  <si>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</si>
  <si>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</si>
  <si>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</si>
  <si>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</si>
  <si>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</si>
  <si>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</si>
  <si>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</si>
  <si>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</si>
  <si>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</si>
  <si>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</si>
  <si>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</si>
  <si>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</si>
  <si>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</si>
  <si>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</si>
  <si>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</si>
  <si>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</si>
  <si>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</si>
  <si>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</si>
  <si>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</si>
  <si>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</si>
  <si>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</si>
  <si>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</si>
  <si>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</si>
  <si>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</si>
  <si>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</si>
  <si>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</si>
  <si>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</si>
  <si>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</si>
  <si>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</si>
  <si>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</si>
  <si>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</si>
  <si>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</si>
  <si>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</si>
  <si>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</si>
  <si>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</si>
  <si>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</si>
  <si>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</si>
  <si>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</si>
  <si>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</si>
  <si>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</si>
  <si>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</si>
  <si>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</si>
  <si>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</si>
  <si>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</si>
  <si>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</si>
  <si>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</si>
  <si>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</si>
  <si>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</si>
  <si>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</si>
  <si>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</si>
  <si>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</si>
  <si>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</si>
  <si>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</si>
  <si>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</si>
  <si>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</si>
  <si>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</si>
  <si>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</si>
  <si>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</si>
  <si>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</si>
  <si>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</si>
  <si>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</si>
  <si>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</si>
  <si>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</si>
  <si>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</si>
  <si>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</si>
  <si>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</si>
  <si>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</si>
  <si>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</si>
  <si>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</si>
  <si>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</si>
  <si>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</si>
  <si>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</si>
  <si>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</si>
  <si>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</si>
  <si>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</si>
  <si>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</si>
  <si>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</si>
  <si>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</si>
  <si>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</si>
  <si>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</si>
  <si>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</si>
  <si>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</si>
  <si>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</si>
  <si>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</si>
  <si>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</si>
  <si>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</si>
  <si>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</si>
  <si>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</si>
  <si>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</si>
  <si>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</si>
  <si>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</si>
  <si>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</si>
  <si>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</si>
  <si>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</si>
  <si>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</si>
  <si>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</si>
  <si>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</si>
  <si>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</si>
  <si>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</si>
  <si>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</si>
  <si>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</si>
  <si>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</si>
  <si>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</si>
  <si>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</si>
  <si>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</si>
  <si>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</si>
  <si>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</si>
  <si>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</si>
  <si>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</si>
  <si>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</si>
  <si>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</si>
  <si>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</si>
  <si>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</si>
  <si>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</si>
  <si>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</si>
  <si>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</si>
  <si>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</si>
  <si>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</si>
  <si>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</si>
  <si>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</si>
  <si>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</si>
  <si>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</si>
  <si>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</si>
  <si>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</si>
  <si>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</si>
  <si>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</si>
  <si>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</si>
  <si>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</si>
  <si>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</si>
  <si>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</si>
  <si>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</si>
  <si>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</si>
  <si>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</si>
  <si>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</si>
  <si>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</si>
  <si>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</si>
  <si>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</si>
  <si>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</si>
  <si>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</si>
  <si>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</si>
  <si>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</si>
  <si>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</si>
  <si>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</si>
  <si>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</si>
  <si>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</si>
  <si>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</si>
  <si>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</si>
  <si>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</si>
  <si>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</si>
  <si>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</si>
  <si>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</si>
  <si>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</si>
  <si>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</si>
  <si>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</si>
  <si>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</si>
  <si>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</si>
  <si>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</si>
  <si>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</si>
  <si>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</si>
  <si>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</si>
  <si>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</si>
  <si>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</si>
  <si>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</si>
  <si>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</si>
  <si>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</si>
  <si>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</si>
  <si>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</si>
  <si>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</si>
  <si>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</si>
  <si>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</si>
  <si>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</si>
  <si>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</si>
  <si>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</si>
  <si>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</si>
  <si>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</si>
  <si>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</si>
  <si>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</si>
  <si>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</si>
  <si>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</si>
  <si>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</si>
  <si>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</si>
  <si>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</si>
  <si>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</si>
  <si>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</si>
  <si>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</si>
  <si>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</si>
  <si>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</si>
  <si>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</si>
  <si>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</si>
  <si>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</si>
  <si>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</si>
  <si>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</si>
  <si>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</si>
  <si>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</si>
  <si>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</si>
  <si>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</si>
  <si>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</si>
  <si>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</si>
  <si>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</si>
  <si>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</si>
  <si>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</si>
  <si>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</si>
  <si>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</si>
  <si>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</si>
  <si>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</si>
  <si>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</si>
  <si>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</si>
  <si>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</si>
  <si>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</si>
  <si>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</si>
  <si>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</si>
  <si>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</si>
  <si>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</si>
  <si>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</si>
  <si>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</si>
  <si>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</si>
  <si>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</si>
  <si>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</si>
  <si>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</si>
  <si>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</si>
  <si>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</si>
  <si>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</si>
  <si>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</si>
  <si>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</si>
  <si>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</si>
  <si>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</si>
  <si>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</si>
  <si>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</si>
  <si>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</si>
  <si>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</si>
  <si>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</si>
  <si>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</si>
  <si>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</si>
  <si>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</si>
  <si>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</si>
  <si>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</si>
  <si>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</si>
  <si>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</si>
  <si>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</si>
  <si>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</si>
  <si>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</si>
  <si>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</si>
  <si>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</si>
  <si>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</si>
  <si>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</si>
  <si>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</si>
  <si>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</si>
  <si>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</si>
  <si>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</si>
  <si>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</si>
  <si>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</si>
  <si>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</si>
  <si>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</si>
  <si>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</si>
  <si>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</si>
  <si>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</si>
  <si>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</si>
  <si>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</si>
  <si>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</si>
  <si>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</si>
  <si>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</si>
  <si>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</si>
  <si>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</si>
  <si>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</si>
  <si>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</si>
  <si>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</si>
  <si>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</si>
  <si>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</si>
  <si>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</si>
  <si>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</si>
  <si>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</si>
  <si>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</si>
  <si>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</si>
  <si>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</si>
  <si>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</si>
  <si>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</si>
  <si>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</si>
  <si>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</si>
  <si>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</si>
  <si>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</si>
  <si>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</si>
  <si>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</si>
  <si>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</si>
  <si>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</si>
  <si>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</si>
  <si>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</si>
  <si>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</si>
  <si>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</si>
  <si>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</si>
  <si>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</si>
  <si>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</si>
  <si>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</si>
  <si>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</si>
  <si>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</si>
  <si>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</si>
  <si>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</si>
  <si>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</si>
  <si>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</si>
  <si>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</si>
  <si>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</si>
  <si>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</si>
  <si>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</si>
  <si>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</si>
  <si>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</si>
  <si>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</si>
  <si>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</si>
  <si>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</si>
  <si>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</si>
  <si>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</si>
  <si>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</si>
  <si>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</si>
  <si>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</si>
  <si>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</si>
  <si>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</si>
  <si>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</si>
  <si>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</si>
  <si>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</si>
  <si>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</si>
  <si>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</si>
  <si>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</si>
  <si>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</si>
  <si>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</si>
  <si>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</si>
  <si>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</si>
  <si>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</si>
  <si>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</si>
  <si>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</si>
  <si>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</si>
  <si>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</si>
  <si>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</si>
  <si>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</si>
  <si>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</si>
  <si>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</si>
  <si>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</si>
  <si>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</si>
  <si>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</si>
  <si>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</si>
  <si>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</si>
  <si>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</si>
  <si>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</si>
  <si>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</si>
  <si>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</si>
  <si>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</si>
  <si>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</si>
  <si>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</si>
  <si>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</si>
  <si>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</si>
  <si>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</si>
  <si>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</si>
  <si>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</si>
  <si>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</si>
  <si>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</si>
  <si>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</si>
  <si>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</si>
  <si>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</si>
  <si>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</si>
  <si>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</si>
  <si>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</si>
  <si>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</si>
  <si>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</si>
  <si>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</si>
  <si>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</si>
  <si>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</si>
  <si>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</si>
  <si>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</si>
  <si>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</si>
  <si>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</si>
  <si>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</si>
  <si>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</si>
  <si>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</si>
  <si>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</si>
  <si>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</si>
  <si>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</si>
  <si>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</si>
  <si>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</si>
  <si>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</si>
  <si>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</si>
  <si>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</si>
  <si>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</si>
  <si>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</si>
  <si>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</si>
  <si>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</si>
  <si>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</si>
  <si>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</si>
  <si>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</si>
  <si>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</si>
  <si>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</si>
  <si>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</si>
  <si>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</si>
  <si>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</si>
  <si>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</si>
  <si>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</si>
  <si>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</si>
  <si>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</si>
  <si>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</si>
  <si>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</si>
  <si>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</si>
  <si>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</si>
  <si>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</si>
  <si>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</si>
  <si>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</si>
  <si>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</si>
  <si>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</si>
  <si>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</si>
  <si>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</si>
  <si>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</si>
  <si>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</si>
  <si>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</si>
  <si>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</si>
  <si>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</si>
  <si>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</si>
  <si>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</si>
  <si>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</si>
  <si>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</si>
  <si>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</si>
  <si>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</si>
  <si>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</si>
  <si>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</si>
  <si>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</si>
  <si>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</si>
  <si>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</si>
  <si>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</si>
  <si>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</si>
  <si>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</si>
  <si>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</si>
  <si>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</si>
  <si>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</si>
  <si>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</si>
  <si>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</si>
  <si>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</si>
  <si>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</si>
  <si>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</si>
  <si>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</si>
  <si>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</si>
  <si>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</si>
  <si>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</si>
  <si>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</si>
  <si>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</si>
  <si>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</si>
  <si>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</si>
  <si>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</si>
  <si>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</si>
  <si>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</si>
  <si>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</si>
  <si>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</si>
  <si>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</si>
  <si>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</si>
  <si>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</si>
  <si>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</si>
  <si>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</si>
  <si>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</si>
  <si>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</si>
  <si>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</si>
  <si>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</si>
  <si>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</si>
  <si>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</si>
  <si>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</si>
  <si>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</si>
  <si>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</si>
  <si>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</si>
  <si>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</si>
  <si>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</si>
  <si>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</si>
  <si>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</si>
  <si>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</si>
  <si>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</si>
  <si>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</si>
  <si>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</si>
  <si>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</si>
  <si>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</si>
  <si>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</si>
  <si>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</si>
  <si>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</si>
  <si>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</si>
  <si>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</si>
  <si>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</si>
  <si>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</si>
  <si>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</si>
  <si>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</si>
  <si>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</si>
  <si>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</si>
  <si>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</si>
  <si>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</si>
  <si>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</si>
  <si>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</si>
  <si>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</si>
  <si>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</si>
  <si>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</si>
  <si>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</si>
  <si>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</si>
  <si>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</si>
  <si>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</si>
  <si>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</si>
  <si>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</si>
  <si>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</si>
  <si>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</si>
  <si>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</si>
  <si>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</si>
  <si>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</si>
  <si>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</si>
  <si>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</si>
  <si>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</si>
  <si>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</si>
  <si>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</si>
  <si>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</si>
  <si>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</si>
  <si>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</si>
  <si>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</si>
  <si>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</si>
  <si>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</si>
  <si>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</si>
  <si>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</si>
  <si>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</si>
  <si>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</si>
  <si>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</si>
  <si>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</si>
  <si>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</si>
  <si>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</si>
  <si>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</si>
  <si>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</si>
  <si>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</si>
  <si>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</si>
  <si>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</si>
  <si>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</si>
  <si>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</si>
  <si>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</si>
  <si>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</si>
  <si>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</si>
  <si>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</si>
  <si>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</si>
  <si>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</si>
  <si>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</si>
  <si>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</si>
  <si>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</si>
  <si>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</si>
  <si>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</si>
  <si>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</si>
  <si>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</si>
  <si>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</si>
  <si>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</si>
  <si>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</si>
  <si>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</si>
  <si>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</si>
  <si>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</si>
  <si>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</si>
  <si>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</si>
  <si>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</si>
  <si>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</si>
  <si>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</si>
  <si>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</si>
  <si>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</si>
  <si>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</si>
  <si>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</si>
  <si>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</si>
  <si>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</si>
  <si>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</si>
  <si>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</si>
  <si>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</si>
  <si>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</si>
  <si>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</si>
  <si>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</si>
  <si>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</si>
  <si>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</si>
  <si>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</si>
  <si>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</si>
  <si>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</si>
  <si>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</si>
  <si>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</si>
  <si>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</si>
  <si>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</si>
  <si>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</si>
  <si>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</si>
  <si>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</si>
  <si>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</si>
  <si>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</si>
  <si>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</si>
  <si>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</si>
  <si>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</si>
  <si>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</si>
  <si>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</si>
  <si>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</si>
  <si>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</si>
  <si>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</si>
  <si>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</si>
  <si>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</si>
  <si>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</si>
  <si>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</si>
  <si>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</si>
  <si>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</si>
  <si>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</si>
  <si>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</si>
  <si>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</si>
  <si>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</si>
  <si>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</si>
  <si>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</si>
  <si>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</si>
  <si>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</si>
  <si>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</si>
  <si>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</si>
  <si>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</si>
  <si>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</si>
  <si>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</si>
  <si>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</si>
  <si>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</si>
  <si>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</si>
  <si>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</si>
  <si>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</si>
  <si>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</si>
  <si>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</si>
  <si>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</si>
  <si>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</si>
  <si>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</si>
  <si>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</si>
  <si>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</si>
  <si>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</si>
  <si>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</si>
  <si>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</si>
  <si>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</si>
  <si>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</si>
  <si>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</si>
  <si>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</si>
  <si>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</si>
  <si>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</si>
  <si>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</si>
  <si>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</si>
  <si>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</si>
  <si>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</si>
  <si>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</si>
  <si>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</si>
  <si>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</si>
  <si>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</si>
  <si>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</si>
  <si>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</si>
  <si>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</si>
  <si>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</si>
  <si>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</si>
  <si>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</si>
  <si>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</si>
  <si>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</si>
  <si>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</si>
  <si>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</si>
  <si>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</si>
  <si>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</si>
  <si>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</si>
  <si>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</si>
  <si>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</si>
  <si>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</si>
  <si>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</si>
  <si>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</si>
  <si>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</si>
  <si>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</si>
  <si>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</si>
  <si>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</si>
  <si>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</si>
  <si>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</si>
  <si>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</si>
  <si>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</si>
  <si>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</si>
  <si>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</si>
  <si>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</si>
  <si>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</si>
  <si>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</si>
  <si>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</si>
  <si>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</si>
  <si>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</si>
  <si>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</si>
  <si>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</si>
  <si>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</si>
  <si>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</si>
  <si>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</si>
  <si>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</si>
  <si>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</si>
  <si>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</si>
  <si>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</si>
  <si>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</si>
  <si>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</si>
  <si>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</si>
  <si>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</si>
  <si>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</si>
  <si>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</si>
  <si>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</si>
  <si>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</si>
  <si>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</si>
  <si>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</si>
  <si>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</si>
  <si>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</si>
  <si>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</si>
  <si>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</si>
  <si>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</si>
  <si>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</si>
  <si>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</si>
  <si>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</si>
  <si>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</si>
  <si>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</si>
  <si>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</si>
  <si>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</si>
  <si>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</si>
  <si>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</si>
  <si>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</si>
  <si>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</si>
  <si>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</si>
  <si>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</si>
  <si>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</si>
  <si>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</si>
  <si>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</si>
  <si>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</si>
  <si>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</si>
  <si>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</si>
  <si>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</si>
  <si>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</si>
  <si>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</si>
  <si>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</si>
  <si>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</si>
  <si>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</si>
  <si>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</si>
  <si>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</si>
  <si>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</si>
  <si>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</si>
  <si>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</si>
  <si>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</si>
  <si>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</si>
  <si>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</si>
  <si>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</si>
  <si>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</si>
  <si>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</si>
  <si>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</si>
  <si>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</si>
  <si>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</si>
  <si>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</si>
  <si>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</si>
  <si>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</si>
  <si>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</si>
  <si>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</si>
  <si>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</si>
  <si>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</si>
  <si>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</si>
  <si>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</si>
  <si>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</si>
  <si>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</si>
  <si>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</si>
  <si>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</si>
  <si>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</si>
  <si>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</si>
  <si>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</si>
  <si>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</si>
  <si>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</si>
  <si>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</si>
  <si>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</si>
  <si>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</si>
  <si>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</si>
  <si>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</si>
  <si>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</si>
  <si>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</si>
  <si>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</si>
  <si>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</si>
  <si>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</si>
  <si>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</si>
  <si>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</si>
  <si>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</si>
  <si>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</si>
  <si>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</si>
  <si>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</si>
  <si>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</si>
  <si>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</si>
  <si>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</si>
  <si>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</si>
  <si>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</si>
  <si>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</si>
  <si>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</si>
  <si>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</si>
  <si>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</si>
  <si>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</si>
  <si>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</si>
  <si>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</si>
  <si>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</si>
  <si>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</si>
  <si>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</si>
  <si>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</si>
  <si>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</si>
  <si>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</si>
  <si>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</si>
  <si>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</si>
  <si>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</si>
  <si>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</si>
  <si>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</si>
  <si>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</si>
  <si>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</si>
  <si>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</si>
  <si>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</si>
  <si>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</si>
  <si>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</si>
  <si>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</si>
  <si>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</si>
  <si>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</si>
  <si>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</si>
  <si>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</si>
  <si>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</si>
  <si>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</si>
  <si>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</si>
  <si>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</si>
  <si>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</si>
  <si>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</si>
  <si>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</si>
  <si>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</si>
  <si>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</si>
  <si>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</si>
  <si>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</si>
  <si>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</si>
  <si>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</si>
  <si>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</si>
  <si>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</si>
  <si>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</si>
  <si>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</si>
  <si>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</si>
  <si>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</si>
  <si>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</si>
  <si>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</si>
  <si>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</si>
  <si>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</si>
  <si>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</si>
  <si>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</si>
  <si>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</si>
  <si>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</si>
  <si>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</si>
  <si>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</si>
  <si>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</si>
  <si>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</si>
  <si>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</si>
  <si>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</si>
  <si>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</si>
  <si>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</si>
  <si>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</si>
  <si>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</si>
  <si>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</si>
  <si>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</si>
  <si>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</si>
  <si>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</si>
  <si>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</si>
  <si>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</si>
  <si>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</si>
  <si>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</si>
  <si>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</si>
  <si>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</si>
  <si>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</si>
  <si>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</si>
  <si>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</si>
  <si>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</si>
  <si>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</si>
  <si>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</si>
  <si>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</si>
  <si>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</si>
  <si>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</si>
  <si>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</si>
  <si>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</si>
  <si>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</si>
  <si>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</si>
  <si>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</si>
  <si>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</si>
  <si>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</si>
  <si>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</si>
  <si>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</si>
  <si>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</si>
  <si>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</si>
  <si>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</si>
  <si>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</si>
  <si>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</si>
  <si>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</si>
  <si>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</si>
  <si>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</si>
  <si>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</si>
  <si>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</si>
  <si>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</si>
  <si>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</si>
  <si>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</si>
  <si>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</si>
  <si>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</si>
  <si>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</si>
  <si>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</si>
  <si>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</si>
  <si>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</si>
  <si>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</si>
  <si>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</si>
  <si>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</si>
  <si>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</si>
  <si>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</si>
  <si>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</si>
  <si>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</si>
  <si>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</si>
  <si>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</si>
  <si>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</si>
  <si>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</si>
  <si>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</si>
  <si>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</si>
  <si>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</si>
  <si>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</si>
  <si>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</si>
  <si>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</si>
  <si>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</si>
  <si>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</si>
  <si>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</si>
  <si>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</si>
  <si>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</si>
  <si>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</si>
  <si>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</si>
  <si>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</si>
  <si>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</si>
  <si>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</si>
  <si>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</si>
  <si>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</si>
  <si>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</si>
  <si>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</si>
  <si>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</si>
  <si>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</si>
  <si>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</si>
  <si>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</si>
  <si>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</si>
  <si>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</si>
  <si>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</si>
  <si>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</si>
  <si>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</si>
  <si>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</si>
  <si>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</si>
  <si>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</si>
  <si>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</si>
  <si>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</si>
  <si>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</si>
  <si>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</si>
  <si>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</si>
  <si>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</si>
  <si>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</si>
  <si>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</si>
  <si>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</si>
  <si>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</si>
  <si>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</si>
  <si>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</si>
  <si>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</si>
  <si>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</si>
  <si>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</si>
  <si>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</si>
  <si>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</si>
  <si>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</si>
  <si>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</si>
  <si>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</si>
  <si>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</si>
  <si>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</si>
  <si>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</si>
  <si>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</si>
  <si>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</si>
  <si>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</si>
  <si>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</si>
  <si>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</si>
  <si>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</si>
  <si>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</si>
  <si>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</si>
  <si>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</si>
  <si>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</si>
  <si>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</si>
  <si>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</si>
  <si>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</si>
  <si>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</si>
  <si>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</si>
  <si>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</si>
  <si>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</si>
  <si>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</si>
  <si>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</si>
  <si>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</si>
  <si>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</si>
  <si>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</si>
  <si>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</si>
  <si>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</si>
  <si>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</si>
  <si>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</si>
  <si>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</si>
  <si>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</si>
  <si>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</si>
  <si>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</si>
  <si>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</si>
  <si>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</si>
  <si>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</si>
  <si>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</si>
  <si>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</si>
  <si>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</si>
  <si>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</si>
  <si>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</si>
  <si>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</si>
  <si>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</si>
  <si>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</si>
  <si>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</si>
  <si>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</si>
  <si>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</si>
  <si>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</si>
  <si>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</si>
  <si>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</si>
  <si>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</si>
  <si>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</si>
  <si>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</si>
  <si>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</si>
  <si>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</si>
  <si>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</si>
  <si>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</si>
  <si>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</si>
  <si>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</si>
  <si>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</si>
  <si>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</si>
  <si>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</si>
  <si>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</si>
  <si>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</si>
  <si>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</si>
  <si>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</si>
  <si>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</si>
  <si>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</si>
  <si>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</si>
  <si>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</si>
  <si>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</si>
  <si>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</si>
  <si>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</si>
  <si>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</si>
  <si>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</si>
  <si>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</si>
  <si>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</si>
  <si>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</si>
  <si>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</si>
  <si>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</si>
  <si>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</si>
  <si>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</si>
  <si>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</si>
  <si>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</si>
  <si>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</si>
  <si>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</si>
  <si>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</si>
  <si>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</si>
  <si>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</si>
  <si>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</si>
  <si>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</si>
  <si>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</si>
  <si>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</si>
  <si>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</si>
  <si>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</si>
  <si>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</si>
  <si>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</si>
  <si>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</si>
  <si>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</si>
  <si>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</si>
  <si>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</si>
  <si>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</si>
  <si>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</si>
  <si>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</si>
  <si>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</si>
  <si>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</si>
  <si>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</si>
  <si>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</si>
  <si>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</si>
  <si>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</si>
  <si>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</si>
  <si>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</si>
  <si>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</si>
  <si>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</si>
  <si>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</si>
  <si>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</si>
  <si>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</si>
  <si>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</si>
  <si>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</si>
  <si>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</si>
  <si>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</si>
  <si>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</si>
  <si>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</si>
  <si>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</si>
  <si>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</si>
  <si>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</si>
  <si>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</si>
  <si>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</si>
  <si>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</si>
  <si>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</si>
  <si>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</si>
  <si>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</si>
  <si>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</si>
  <si>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</si>
  <si>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</si>
  <si>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</si>
  <si>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</si>
  <si>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</si>
  <si>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</si>
  <si>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</si>
  <si>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</si>
  <si>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</si>
  <si>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</si>
  <si>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</si>
  <si>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</si>
  <si>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</si>
  <si>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</si>
  <si>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</si>
  <si>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</si>
  <si>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</si>
  <si>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</si>
  <si>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</si>
  <si>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</si>
  <si>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</si>
  <si>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</si>
  <si>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</si>
  <si>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</si>
  <si>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</si>
  <si>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</si>
  <si>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</si>
  <si>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</si>
  <si>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</si>
  <si>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</si>
  <si>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</si>
  <si>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</si>
  <si>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</si>
  <si>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</si>
  <si>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</si>
  <si>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</si>
  <si>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</si>
  <si>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</si>
  <si>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</si>
  <si>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</si>
  <si>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</si>
  <si>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</si>
  <si>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</si>
  <si>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</si>
  <si>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</si>
  <si>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</si>
  <si>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</si>
  <si>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</si>
  <si>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</si>
  <si>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</si>
  <si>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</si>
  <si>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</si>
  <si>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</si>
  <si>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</si>
  <si>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</si>
  <si>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</si>
  <si>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</si>
  <si>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</si>
  <si>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</si>
  <si>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</si>
  <si>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</si>
  <si>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</si>
  <si>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</si>
  <si>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</si>
  <si>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</si>
  <si>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</si>
  <si>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</si>
  <si>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</si>
  <si>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</si>
  <si>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</si>
  <si>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</si>
  <si>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</si>
  <si>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</si>
  <si>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</si>
  <si>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</si>
  <si>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</si>
  <si>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</si>
  <si>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</si>
  <si>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</si>
  <si>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</si>
  <si>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</si>
  <si>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</si>
  <si>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</si>
  <si>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</si>
  <si>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</si>
  <si>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</si>
  <si>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</si>
  <si>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</si>
  <si>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</si>
  <si>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</si>
  <si>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</si>
  <si>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</si>
  <si>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</si>
  <si>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</si>
  <si>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</si>
  <si>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</si>
  <si>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</si>
  <si>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</si>
  <si>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</si>
  <si>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</si>
  <si>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</si>
  <si>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</si>
  <si>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</si>
  <si>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</si>
  <si>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</si>
  <si>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</si>
  <si>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</si>
  <si>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</si>
  <si>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</si>
  <si>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</si>
  <si>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</si>
  <si>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</si>
  <si>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</si>
  <si>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</si>
  <si>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</si>
  <si>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</si>
  <si>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</si>
  <si>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</si>
  <si>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</si>
  <si>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</si>
  <si>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</si>
  <si>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</si>
  <si>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</si>
  <si>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</si>
  <si>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</si>
  <si>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</si>
  <si>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</si>
  <si>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</si>
  <si>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</si>
  <si>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</si>
  <si>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</si>
  <si>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</si>
  <si>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</si>
  <si>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</si>
  <si>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</si>
  <si>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</si>
  <si>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</si>
  <si>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</si>
  <si>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</si>
  <si>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</si>
  <si>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</si>
  <si>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</si>
  <si>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</si>
  <si>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</si>
  <si>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</si>
  <si>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</si>
  <si>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</si>
  <si>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</si>
  <si>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</si>
  <si>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</si>
  <si>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</si>
  <si>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</si>
  <si>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</si>
  <si>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</si>
  <si>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</si>
  <si>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</si>
  <si>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</si>
  <si>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</si>
  <si>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</si>
  <si>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</si>
  <si>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</si>
  <si>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</si>
  <si>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</si>
  <si>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</si>
  <si>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</si>
  <si>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</si>
  <si>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</si>
  <si>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</si>
  <si>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</si>
  <si>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</si>
  <si>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</si>
  <si>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</si>
  <si>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</si>
  <si>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</si>
  <si>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</si>
  <si>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</si>
  <si>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</si>
  <si>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</si>
  <si>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</si>
  <si>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</si>
  <si>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</si>
  <si>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</si>
  <si>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</si>
  <si>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</si>
  <si>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</si>
  <si>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</si>
  <si>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</si>
  <si>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</si>
  <si>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</si>
  <si>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</si>
  <si>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</si>
  <si>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</si>
  <si>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</si>
  <si>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</si>
  <si>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</si>
  <si>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</si>
  <si>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</si>
  <si>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</si>
  <si>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</si>
  <si>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</si>
  <si>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</si>
  <si>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</si>
  <si>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</si>
  <si>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</si>
  <si>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</si>
  <si>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</si>
  <si>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</si>
  <si>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</si>
  <si>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</si>
  <si>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</si>
  <si>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</si>
  <si>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</si>
  <si>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</si>
  <si>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</si>
  <si>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</si>
  <si>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</si>
  <si>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</si>
  <si>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</si>
  <si>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</si>
  <si>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</si>
  <si>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</si>
  <si>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</si>
  <si>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</si>
  <si>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</si>
  <si>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</si>
  <si>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</si>
  <si>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</si>
  <si>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</si>
  <si>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</si>
  <si>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</si>
  <si>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</si>
  <si>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</si>
  <si>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EM team near site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</si>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</sst>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276.80505104166514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2.3442245372280013E-2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45939.753476967591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45939.753476967591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45939.753476967591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45939.753476967591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45939.753476967591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45939.753476967591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45939.753476967591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45939.753476967591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45939.753476967591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45939.753476967591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45939.753476967591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45939.753476967591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45939.753476967591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45939.753476967591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45939.753476967591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45939.753476967591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45939.753476967591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45939.753476967591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45939.753476967591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45939.753476967591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45939.753476967591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45939.753476967591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45939.753476967591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45939.753476967591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45939.753476967591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45939.753476967591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45939.753476967591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45939.753476967591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45939.753476967591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45939.753476967591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45939.753476967591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45939.753476967591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45939.753476967591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45939.753476967591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45939.753476967591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45939.753476967591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45939.753476967591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45939.753476967591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45939.753476967591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45939.753476967591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45939.753476967591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45939.753476967591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45939.753476967591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45939.753476967591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45939.753476967591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45939.753476967591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45939.753476967591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45939.753476967591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45939.753476967591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45939.753476967591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45939.753476967591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45939.753476967591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45939.753476967591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45939.753476967591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45939.753476967591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45939.753476967591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45939.753476967591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45939.753476967591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45939.753476967591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45939.753476967591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45939.753476967591</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133.02639363425988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114.7536390046298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9.635891203652136E-2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4.0305671296664514E-2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45939.753476967591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45939.753476967591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45939.753476967591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45939.753476967591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45939.753476967591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45939.753476967591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45939.753476967591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45939.753476967591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45939.753476967591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45939.753476967591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45939.753476967591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45939.753476967591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45939.753476967591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45939.753476967591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45939.753476967591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45939.753476967591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45939.753476967591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45939.753476967591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45939.753476967591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45939.753476967591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45939.753476967591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45939.753476967591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45939.753476967591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45939.753476967591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45939.753476967591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45939.753476967591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45939.753476967591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45939.753476967591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45939.753476967591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45939.753476967591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45939.753476967591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45939.753476967591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45939.753476967591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45939.753476967591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45939.753476967591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45939.753476967591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45939.753476967591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45939.753476967591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45939.753476967591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45939.753476967591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45939.753476967591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45939.753476967591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45939.753476967591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45939.753476967591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45939.753476967591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45939.753476967591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45939.753476967591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45939.753476967591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45939.753476967591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45939.753476967591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45939.753476967591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45939.753476967591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45939.753476967591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45939.753476967591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45939.753476967591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45939.753476967591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45939.753476967591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45939.753476967591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45939.753476967591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45939.753476967591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45939.753476967591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45939.753476967591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45939.753476967591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45939.753476967591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45939.753476967591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45939.753476967591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45939.753476967591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45939.753476967591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45939.753476967591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45939.753476967591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45939.753476967591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45939.753476967591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45939.753476967591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45939.753476967591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45939.753476967591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45939.753476967591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45939.753476967591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45939.753476967591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45939.753476967591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45939.753476967591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45939.753476967591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45939.753476967591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45939.753476967591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45939.753476967591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45939.753476967591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45939.753476967591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45939.753476967591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45939.753476967591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45939.753476967591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45939.753476967591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45939.753476967591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45939.753476967591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45939.753476967591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45939.753476967591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45939.753476967591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45939.753476967591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45939.753476967591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45939.753476967591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45939.753476967591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45939.753476967591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45939.753476967591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45939.753476967591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45939.753476967591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45939.753476967591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45939.753476967591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45939.753476967591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45939.753476967591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45939.753476967591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45939.753476967591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45939.753476967591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45939.753476967591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45939.753476967591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45939.753476967591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45939.753476967591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45939.753476967591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45939.753476967591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45939.753476967591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45939.753476967591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45939.753476967591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45939.753476967591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45939.753476967591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45939.753476967591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45939.753476967591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45939.753476967591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45939.753476967591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45939.753476967591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45939.753476967591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45939.753476967591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45939.753476967591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45939.753476967591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45939.753476967591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45939.753476967591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45939.753476967591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45939.753476967591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45939.753476967591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45939.753476967591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45939.753476967591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45939.753476967591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45939.753476967591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45939.753476967591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45939.753476967591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45939.753476967591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45939.753476967591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45939.753476967591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45939.753476967591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45939.753476967591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45939.753476967591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45939.753476967591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45939.753476967591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45939.753476967591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45939.753476967591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45939.753476967591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45939.753476967591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45939.753476967591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45939.753476967591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45939.753476967591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45939.753476967591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45939.753476967591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45939.753476967591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45939.753476967591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45939.753476967591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45939.753476967591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45939.753476967591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45939.753476967591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45939.753476967591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45939.753476967591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45939.753476967591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45939.753476967591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45939.753476967591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45939.753476967591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45939.753476967591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45939.753476967591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45939.753476967591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45939.753476967591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45939.753476967591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45939.753476967591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45939.753476967591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45939.753476967591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45939.753476967591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45939.753476967591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45939.753476967591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45939.753476967591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45939.753476967591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45939.753476967591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45939.753476967591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45939.753476967591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45939.753476967591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45939.753476967591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45939.753476967591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45939.753476967591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45939.753476967591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45939.753476967591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45939.753476967591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45939.753476967591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45939.753476967591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45939.753476967591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45939.753476967591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45939.753476967591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45939.753476967591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45939.753476967591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45939.753476967591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45939.753476967591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45939.753476967591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45939.753476967591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45939.753476967591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45939.753476967591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45939.753476967591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45939.753476967591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45939.753476967591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45939.753476967591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45939.753476967591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45939.753476967591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45939.753476967591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45939.753476967591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45939.753476967591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45939.753476967591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45939.753476967591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45939.753476967591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45939.753476967591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45939.753476967591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45939.753476967591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45939.753476967591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45939.753476967591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45939.753476967591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45939.753476967591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45939.753476967591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45939.753476967591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45939.753476967591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45939.753476967591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45939.753476967591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45939.753476967591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45939.753476967591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45939.753476967591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45939.753476967591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45939.753476967591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45939.753476967591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45939.753476967591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45939.753476967591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45939.753476967591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45939.753476967591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45939.753476967591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45939.753476967591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45939.753476967591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45939.753476967591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45939.753476967591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45939.753476967591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45939.753476967591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45939.753476967591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45939.753476967591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45939.753476967591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45939.753476967591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45939.753476967591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45939.753476967591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45939.753476967591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45939.753476967591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45939.753476967591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45939.753476967591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45939.753476967591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45939.753476967591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45939.753476967591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45939.753476967591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45939.753476967591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45939.753476967591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45939.753476967591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45939.753476967591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45939.753476967591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45939.753476967591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45939.753476967591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45939.753476967591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45939.753476967591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45939.753476967591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45939.753476967591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45939.753476967591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45939.753476967591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45939.753476967591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45939.753476967591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45939.753476967591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45939.753476967591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45939.753476967591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45939.753476967591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45939.753476967591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45939.753476967591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45939.753476967591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45939.753476967591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45939.753476967591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45939.753476967591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45939.753476967591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45939.753476967591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45939.753476967591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45939.753476967591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45939.753476967591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45939.753476967591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45939.753476967591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45939.753476967591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45939.753476967591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45939.753476967591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45939.753476967591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45939.753476967591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45939.753476967591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45939.753476967591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45939.753476967591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45939.753476967591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45939.753476967591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45939.753476967591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45939.753476967591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45939.753476967591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45939.753476967591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45939.753476967591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45939.753476967591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45939.753476967591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45939.753476967591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45939.753476967591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45939.753476967591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45939.753476967591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45939.753476967591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45939.753476967591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45939.753476967591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45939.753476967591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45939.753476967591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45939.753476967591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45939.753476967591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45939.753476967591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45939.753476967591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45939.753476967591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45939.753476967591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45939.753476967591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45939.753476967591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45939.753476967591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45939.753476967591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45939.753476967591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45939.753476967591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45939.753476967591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45939.753476967591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45939.753476967591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45939.753476967591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45939.753476967591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45939.753476967591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45939.753476967591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45939.753476967591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45939.753476967591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45939.753476967591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45939.753476967591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45939.753476967591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45939.753476967591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45939.753476967591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45939.753476967591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45939.753476967591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45939.753476967591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45939.753476967591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45939.753476967591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45939.753476967591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45939.753476967591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45939.753476967591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45939.753476967591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45939.753476967591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45939.753476967591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45939.753476967591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45939.753476967591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45939.753476967591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45939.753476967591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45939.753476967591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45939.753476967591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45939.753476967591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45939.753476967591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45939.753476967591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45939.753476967591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45939.753476967591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45939.753476967591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45939.753476967591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45939.753476967591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45939.753476967591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45939.753476967591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45939.753476967591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45939.753476967591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45939.753476967591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45939.753476967591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45939.753476967591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45939.753476967591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45939.753476967591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45939.753476967591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45939.753476967591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45939.753476967591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45939.753476967591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45939.753476967591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45939.753476967591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45939.753476967591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45939.753476967591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45939.753476967591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45939.753476967591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45939.753476967591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45939.753476967591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45939.753476967591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45939.753476967591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45939.753476967591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45939.753476967591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45939.753476967591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45939.753476967591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45939.753476967591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45939.753476967591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45939.753476967591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45939.753476967591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45939.753476967591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45939.753476967591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45939.753476967591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45939.753476967591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45939.753476967591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45939.753476967591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45939.753476967591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45939.753476967591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45939.753476967591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45939.753476967591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45939.753476967591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45939.753476967591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45939.753476967591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45939.753476967591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45939.753476967591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45939.753476967591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45939.753476967591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45939.753476967591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45939.753476967591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45939.753476967591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45939.753476967591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45939.753476967591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45939.753476967591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45939.753476967591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45939.753476967591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45939.753476967591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45939.753476967591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45939.753476967591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45939.753476967591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45939.753476967591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45939.753476967591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45939.753476967591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45939.753476967591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45939.753476967591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45939.753476967591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45939.753476967591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45939.753476967591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45939.753476967591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45939.753476967591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45939.753476967591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45939.753476967591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45939.753476967591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45939.753476967591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45939.753476967591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45939.753476967591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45939.753476967591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45939.753476967591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45939.753476967591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45939.753476967591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45939.753476967591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45939.753476967591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45939.753476967591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45939.753476967591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45939.753476967591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45939.753476967591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45939.753476967591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45939.753476967591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45939.753476967591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45939.753476967591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45939.753476967591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45939.753476967591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45939.753476967591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45939.753476967591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45939.753476967591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45939.753476967591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45939.753476967591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45939.753476967591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45939.753476967591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45939.753476967591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45939.753476967591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45939.753476967591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45939.753476967591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45939.753476967591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45939.753476967591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45939.753476967591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45939.753476967591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45939.753476967591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45939.753476967591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45939.753476967591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45939.753476967591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45939.753476967591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45939.753476967591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45939.753476967591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45939.753476967591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45939.753476967591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45939.753476967591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45939.753476967591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45939.753476967591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45939.753476967591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45939.753476967591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45939.753476967591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45939.753476967591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45939.753476967591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45939.753476967591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45939.753476967591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45939.753476967591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45939.753476967591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45939.753476967591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45939.753476967591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45939.753476967591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45939.753476967591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45939.753476967591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45939.753476967591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45939.753476967591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45939.753476967591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45939.753476967591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45939.753476967591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45939.753476967591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45939.753476967591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45939.753476967591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45939.753476967591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45939.753476967591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45939.753476967591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45939.753476967591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45939.753476967591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45939.753476967591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45939.753476967591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45939.753476967591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45939.753476967591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45939.753476967591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45939.753476967591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45939.753476967591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45939.753476967591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45939.753476967591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45939.753476967591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45939.753476967591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45939.753476967591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45939.753476967591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45939.753476967591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45939.753476967591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45939.753476967591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45939.753476967591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45939.753476967591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45939.753476967591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45939.753476967591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45939.753476967591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45939.753476967591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45939.753476967591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45939.753476967591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45939.753476967591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45939.753476967591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45939.753476967591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45939.753476967591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45939.753476967591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45939.753476967591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45939.753476967591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45939.753476967591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45939.753476967591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45939.753476967591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45939.753476967591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45939.753476967591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45939.753476967591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45939.753476967591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45939.753476967591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45939.753476967591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45939.753476967591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45939.753476967591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45939.753476967591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45939.753476967591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45939.753476967591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45939.753476967591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45939.753476967591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45939.753476967591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45939.753476967591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45939.753476967591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45939.753476967591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45939.753476967591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45939.753476967591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45939.753476967591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45939.753476967591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45939.753476967591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45939.753476967591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45939.753476967591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45939.753476967591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45939.753476967591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45939.753476967591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45939.753476967591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45939.753476967591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45939.753476967591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45939.753476967591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45939.753476967591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45939.753476967591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45939.753476967591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45939.753476967591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45939.753476967591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45939.753476967591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45939.753476967591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45939.753476967591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45939.753476967591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45939.753476967591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45939.753476967591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45939.753476967591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45939.753476967591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45939.753476967591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45939.753476967591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45939.753476967591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45939.753476967591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45939.753476967591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45939.753476967591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45939.753476967591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45939.753476967591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45939.753476967591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45939.753476967591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45939.753476967591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45939.753476967591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45939.753476967591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45939.753476967591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45939.753476967591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45939.753476967591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45939.753476967591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45939.753476967591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45939.753476967591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45939.753476967591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45939.753476967591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45939.753476967591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45939.753476967591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45939.753476967591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45939.753476967591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45939.753476967591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45939.753476967591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45939.753476967591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45939.753476967591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45939.753476967591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45939.753476967591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45939.753476967591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45939.753476967591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45939.753476967591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45939.753476967591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45939.753476967591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45939.753476967591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45939.753476967591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45939.753476967591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45939.753476967591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45939.753476967591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45939.753476967591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45939.753476967591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45939.753476967591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45939.753476967591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45939.753476967591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45939.753476967591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45939.753476967591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45939.753476967591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45939.753476967591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45939.753476967591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45939.753476967591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45939.753476967591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45939.753476967591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45939.753476967591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45939.753476967591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45939.753476967591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45939.753476967591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45939.753476967591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45939.753476967591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45939.753476967591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45939.753476967591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45939.753476967591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45939.753476967591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45939.753476967591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45939.753476967591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45939.753476967591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45939.753476967591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45939.753476967591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45939.753476967591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45939.753476967591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45939.753476967591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45939.753476967591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45939.753476967591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45939.753476967591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45939.753476967591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45939.753476967591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45939.753476967591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45939.753476967591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45939.753476967591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45939.753476967591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45939.753476967591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45939.753476967591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45939.753476967591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45939.753476967591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45939.753476967591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45939.753476967591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45939.753476967591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45939.753476967591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45939.753476967591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45939.753476967591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45939.753476967591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45939.753476967591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45939.753476967591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45939.753476967591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45939.753476967591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45939.753476967591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45939.753476967591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45939.753476967591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45939.753476967591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45939.753476967591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45939.753476967591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45939.753476967591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45939.753476967591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45939.753476967591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45939.753476967591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45939.753476967591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45939.753476967591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45939.753476967591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45939.753476967591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45939.753476967591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45939.753476967591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45939.753476967591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45939.753476967591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45939.753476967591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45939.753476967591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45939.753476967591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45939.753476967591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45939.753476967591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45939.753476967591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45939.753476967591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45939.753476967591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45939.753476967591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45939.753476967591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45939.753476967591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45939.753476967591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45939.753476967591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45939.753476967591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45939.753476967591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45939.753476967591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45939.753476967591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45939.753476967591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45939.753476967591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45939.753476967591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45939.753476967591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45939.753476967591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45939.753476967591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45939.753476967591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45939.753476967591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45939.753476967591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45939.753476967591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45939.753476967591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45939.753476967591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45939.753476967591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45939.753476967591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45939.753476967591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45939.753476967591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45939.753476967591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45939.753476967591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45939.753476967591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45939.753476967591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45939.753476967591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45939.753476967591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45939.753476967591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45939.753476967591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45939.753476967591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45939.753476967591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45939.753476967591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45939.753476967591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45939.753476967591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45939.753476967591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45939.753476967591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45939.753476967591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45939.753476967591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45939.753476967591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45939.753476967591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45939.753476967591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45939.753476967591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45939.753476967591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45939.753476967591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45939.753476967591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45939.753476967591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45939.753476967591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45939.753476967591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45939.753476967591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45939.753476967591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45939.753476967591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45939.753476967591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45939.753476967591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45939.753476967591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45939.753476967591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45939.753476967591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45939.753476967591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45939.753476967591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45939.753476967591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45939.753476967591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45939.753476967591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45939.753476967591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45939.753476967591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45939.753476967591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45939.753476967591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45939.753476967591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45939.753476967591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45939.753476967591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45939.753476967591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45939.753476967591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45939.753476967591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45939.753476967591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45939.753476967591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45939.753476967591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45939.753476967591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45939.753476967591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45939.753476967591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45939.753476967591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45939.753476967591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45939.753476967591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45939.753476967591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45939.753476967591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45939.753476967591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45939.753476967591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45939.753476967591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45939.753476967591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45939.753476967591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45939.753476967591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45939.753476967591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45939.753476967591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45939.753476967591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45939.753476967591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45939.753476967591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45939.753476967591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45939.753476967591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45939.753476967591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45939.753476967591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45939.753476967591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45939.753476967591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45939.753476967591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45939.753476967591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45939.753476967591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45939.753476967591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45939.753476967591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45939.753476967591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45939.753476967591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45939.753476967591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45939.753476967591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45939.753476967591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45939.753476967591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45939.753476967591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45939.753476967591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45939.753476967591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45939.753476967591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45939.753476967591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45939.753476967591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45939.753476967591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45939.753476967591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45939.753476967591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45939.753476967591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45939.753476967591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45939.753476967591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45939.753476967591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45939.753476967591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45939.753476967591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45939.753476967591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45939.753476967591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45939.753476967591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45939.753476967591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45939.753476967591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45939.753476967591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45939.753476967591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45939.753476967591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45939.753476967591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45939.753476967591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45939.753476967591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45939.753476967591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45939.753476967591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45939.753476967591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45939.753476967591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45939.753476967591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45939.753476967591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45939.753476967591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45939.753476967591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45939.753476967591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45939.753476967591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45939.753476967591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45939.753476967591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45939.753476967591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45939.753476967591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45939.753476967591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45939.753476967591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45939.753476967591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45939.753476967591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45939.753476967591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45939.753476967591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45939.753476967591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45939.753476967591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45939.753476967591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45939.753476967591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45939.753476967591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45939.753476967591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45939.753476967591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45939.753476967591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45939.753476967591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45939.753476967591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45939.753476967591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45939.753476967591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45939.753476967591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45939.753476967591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45939.753476967591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45939.753476967591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45939.753476967591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45939.753476967591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45939.753476967591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45939.753476967591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45939.753476967591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45939.753476967591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45939.753476967591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45939.753476967591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45939.753476967591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45939.753476967591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45939.753476967591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45939.753476967591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45939.753476967591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45939.753476967591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45939.753476967591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45939.753476967591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45939.753476967591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45939.753476967591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45939.753476967591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45939.753476967591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45939.753476967591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45939.753476967591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45939.753476967591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45939.753476967591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45939.753476967591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45939.753476967591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45939.753476967591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45939.753476967591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45939.753476967591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45939.753476967591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45939.753476967591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45939.753476967591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45939.753476967591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45939.753476967591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45939.753476967591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45939.753476967591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45939.753476967591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45939.753476967591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45939.753476967591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45939.753476967591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45939.753476967591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45939.753476967591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45939.753476967591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45939.753476967591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45939.753476967591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45939.753476967591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45939.753476967591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45939.753476967591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45939.753476967591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45939.753476967591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45939.753476967591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45939.753476967591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45939.753476967591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45939.753476967591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45939.753476967591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45939.753476967591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45939.753476967591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45939.753476967591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45939.753476967591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45939.753476967591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45939.753476967591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45939.753476967591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45939.753476967591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45939.753476967591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45939.753476967591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45939.753476967591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45939.753476967591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45939.753476967591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45939.753476967591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45939.753476967591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45939.753476967591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45939.753476967591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45939.753476967591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45939.753476967591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45939.753476967591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45939.753476967591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45939.753476967591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45939.753476967591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45939.753476967591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45939.753476967591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45939.753476967591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45939.753476967591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45939.753476967591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45939.753476967591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45939.753476967591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45939.753476967591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45939.753476967591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45939.753476967591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45939.753476967591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45939.753476967591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45939.753476967591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45939.753476967591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45939.753476967591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45939.753476967591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45939.753476967591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45939.753476967591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45939.753476967591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45939.753476967591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45939.753476967591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45939.753476967591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45939.753476967591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45939.753476967591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45939.753476967591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45939.753476967591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45939.753476967591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45939.753476967591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45939.753476967591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45939.753476967591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45939.753476967591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45939.753476967591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45939.753476967591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45939.753476967591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45939.753476967591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45939.753476967591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45939.753476967591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45939.753476967591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45939.753476967591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45939.753476967591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45939.753476967591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45939.753476967591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45939.753476967591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45939.753476967591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45939.753476967591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45939.753476967591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45939.753476967591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45939.753476967591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45939.753476967591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45939.753476967591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45939.753476967591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45939.753476967591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45939.753476967591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45939.753476967591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45939.753476967591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45939.753476967591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45939.753476967591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45939.753476967591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45939.753476967591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45939.753476967591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45939.753476967591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45939.753476967591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45939.753476967591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45939.753476967591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45939.753476967591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45939.753476967591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45939.753476967591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45939.753476967591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45939.753476967591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45939.753476967591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45939.753476967591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45939.753476967591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45939.753476967591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45939.753476967591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45939.753476967591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45939.753476967591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45939.753476967591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45939.753476967591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45939.753476967591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45939.753476967591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45939.753476967591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45939.753476967591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45939.753476967591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45939.753476967591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45939.753476967591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45939.753476967591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45939.753476967591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45939.753476967591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45939.753476967591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45939.753476967591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45939.753476967591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45939.753476967591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45939.753476967591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45939.753476967591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45939.753476967591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45939.753476967591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45939.753476967591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45939.753476967591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45939.753476967591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45939.753476967591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45939.753476967591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45939.753476967591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45939.753476967591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45939.753476967591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45939.753476967591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45939.753476967591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45939.753476967591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45939.753476967591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45939.753476967591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45939.753476967591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45939.753476967591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45939.753476967591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45939.753476967591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45939.753476967591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45939.753476967591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45939.753476967591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45939.753476967591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45939.753476967591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45939.753476967591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45939.753476967591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45939.753476967591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45939.753476967591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45939.753476967591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45939.753476967591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45939.753476967591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45939.753476967591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45939.753476967591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45939.753476967591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45939.753476967591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45939.753476967591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45939.753476967591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45939.753476967591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45939.753476967591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45939.753476967591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45939.753476967591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45939.753476967591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45939.753476967591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45939.753476967591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45939.753476967591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45939.753476967591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45939.753476967591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45939.753476967591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45939.753476967591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45939.753476967591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45939.753476967591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45939.753476967591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45939.753476967591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45939.753476967591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45939.753476967591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45939.753476967591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45939.753476967591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45939.753476967591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45939.753476967591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45939.753476967591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45939.753476967591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45939.753476967591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45939.753476967591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45939.753476967591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45939.753476967591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45939.753476967591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45939.753476967591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45939.753476967591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45939.753476967591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45939.753476967591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45939.753476967591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45939.753476967591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45939.753476967591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45939.753476967591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45939.753476967591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45939.753476967591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45939.753476967591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45939.753476967591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45939.753476967591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45939.753476967591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45939.753476967591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45939.753476967591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45939.753476967591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45939.753476967591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45939.753476967591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45939.753476967591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45939.753476967591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45939.753476967591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45939.753476967591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45939.753476967591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45939.753476967591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45939.753476967591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45939.753476967591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45939.753476967591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45939.753476967591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45939.753476967591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45939.753476967591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45939.753476967591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45939.753476967591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45939.753476967591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45939.753476967591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45939.753476967591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45939.753476967591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45939.753476967591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45939.753476967591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45939.753476967591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45939.753476967591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45939.753476967591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45939.753476967591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45939.753476967591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45939.753476967591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45939.753476967591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45939.753476967591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45939.753476967591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45939.753476967591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45939.753476967591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45939.753476967591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45939.753476967591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45939.753476967591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45939.753476967591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45939.753476967591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45939.753476967591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45939.753476967591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45939.753476967591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45939.753476967591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45939.753476967591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45939.753476967591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45939.753476967591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45939.753476967591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45939.753476967591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45939.753476967591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45939.753476967591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45939.753476967591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45939.753476967591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45939.753476967591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45939.753476967591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45939.753476967591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45939.753476967591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45939.753476967591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45939.753476967591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45939.753476967591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45939.753476967591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45939.753476967591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45939.753476967591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45939.753476967591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45939.753476967591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45939.753476967591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45939.753476967591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45939.753476967591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45939.753476967591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45939.753476967591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45939.753476967591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45939.753476967591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45939.753476967591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45939.753476967591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45939.753476967591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45939.753476967591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45939.753476967591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45939.753476967591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45939.753476967591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45939.753476967591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45939.753476967591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45939.753476967591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45939.753476967591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45939.753476967591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45939.753476967591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45939.753476967591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45939.753476967591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45939.753476967591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45939.753476967591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45939.753476967591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45939.753476967591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45939.753476967591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45939.753476967591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45939.753476967591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45939.753476967591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45939.753476967591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45939.753476967591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45939.753476967591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45939.753476967591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45939.753476967591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45939.753476967591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45939.753476967591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45939.753476967591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45939.753476967591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45939.753476967591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45939.753476967591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45939.753476967591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45939.753476967591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45939.753476967591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45939.753476967591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45939.753476967591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45939.753476967591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45939.753476967591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45939.753476967591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45939.753476967591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45939.753476967591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45939.753476967591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45939.753476967591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45939.753476967591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45939.753476967591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45939.753476967591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45939.753476967591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45939.753476967591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45939.753476967591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45939.753476967591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45939.753476967591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45939.753476967591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45939.753476967591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45939.753476967591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45939.753476967591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45939.753476967591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45939.753476967591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45939.753476967591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45939.753476967591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45939.753476967591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45939.753476967591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45939.753476967591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45939.753476967591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45939.753476967591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45939.753476967591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45939.753476967591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45939.753476967591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45939.753476967591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45939.753476967591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45939.753476967591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45939.753476967591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45939.753476967591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45939.753476967591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45939.753476967591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45939.753476967591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45939.753476967591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45939.753476967591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45939.753476967591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45939.753476967591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45939.753476967591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45939.753476967591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45939.753476967591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45939.753476967591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45939.753476967591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45939.753476967591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45939.753476967591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45939.753476967591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45939.753476967591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45939.753476967591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45939.753476967591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45939.753476967591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45939.753476967591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45939.753476967591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45939.753476967591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45939.753476967591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45939.753476967591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45939.753476967591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45939.753476967591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45939.753476967591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45939.753476967591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45939.753476967591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45939.753476967591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45939.753476967591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45939.753476967591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45939.753476967591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45939.753476967591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45939.753476967591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45939.753476967591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45939.753476967591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45939.753476967591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45939.753476967591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45939.753476967591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45939.753476967591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45939.753476967591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45939.753476967591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45939.753476967591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45939.753476967591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45939.753476967591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45939.753476967591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45939.753476967591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45939.753476967591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45939.753476967591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45939.753476967591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45939.753476967591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45939.753476967591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45939.753476967591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45939.753476967591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45939.753476967591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45939.753476967591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45939.753476967591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45939.753476967591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45939.753476967591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45939.753476967591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45939.753476967591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45939.753476967591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45939.753476967591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45939.753476967591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45939.753476967591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45939.753476967591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45939.753476967591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45939.753476967591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45939.753476967591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45939.753476967591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45939.753476967591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45939.753476967591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45939.753476967591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45939.753476967591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45939.753476967591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45939.753476967591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45939.753476967591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45939.753476967591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45939.753476967591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45939.753476967591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45939.753476967591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45939.753476967591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45939.753476967591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45939.753476967591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45939.753476967591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45939.753476967591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45939.753476967591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45939.753476967591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45939.753476967591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236.27275937499508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0.19623159721959382</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4.7632060181058478E-2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45939.753476967591</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3.4518634260166436E-2</v>
      </c>
      <c r="H6" s="131">
        <v>45939.713009259256</v>
      </c>
      <c r="I6" s="127" t="str">
        <f>IFERROR(VLOOKUP(D6,DB!A:F,6,0),"")</f>
        <v>SCECO</v>
      </c>
      <c r="J6" s="127" t="str">
        <f>IFERROR(VLOOKUP(D6,DB!A:G,7,0),"")</f>
        <v>Dead</v>
      </c>
      <c r="K6" s="133" t="s">
        <v>39067</v>
      </c>
      <c r="L6" s="129" t="str">
        <f>IFERROR(VLOOKUP(D6,DB!A:I,9,0),"")</f>
        <v>Latis</v>
      </c>
    </row>
    <row r="7" spans="1:16" ht="15" customHeight="1">
      <c r="A7" s="127"/>
      <c r="B7" s="127" t="str">
        <f>IFERROR(VLOOKUP(D7,DB!A:K,11,0),"")</f>
        <v/>
      </c>
      <c r="C7" s="128"/>
      <c r="D7" s="129"/>
      <c r="E7" s="130"/>
      <c r="F7" s="131"/>
      <c r="G7" s="132">
        <f ca="1">IFERROR(NOW()-F7,"")</f>
        <v>45939.753476967591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45939.753476967591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45939.753476967591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45939.753476967591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45939.753476967591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45939.753476967591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45939.753476967591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45939.753476967591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45939.753476967591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45939.753476967591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45939.753476967591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45939.753476967591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45939.753476967591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45939.753476967591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45939.753476967591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45939.753476967591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45939.753476967591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45939.753476967591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45939.753476967591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45939.753476967591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45939.753476967591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45939.753476967591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45939.753476967591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45939.753476967591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45939.753476967591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45939.753476967591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45939.753476967591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45939.753476967591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45939.753476967591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45939.753476967591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45939.753476967591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45939.753476967591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45939.753476967591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45939.753476967591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45939.753476967591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45939.753476967591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45939.753476967591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45939.753476967591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45939.753476967591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45939.753476967591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45939.753476967591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45939.753476967591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45939.753476967591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45939.753476967591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45939.753476967591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45939.753476967591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45939.753476967591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45939.753476967591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45939.753476967591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45939.753476967591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45939.753476967591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45939.753476967591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45939.753476967591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45939.753476967591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45939.753476967591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45939.753476967591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45939.753476967591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45939.753476967591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45939.753476967591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45939.753476967591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45939.753476967591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45939.753476967591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45939.753476967591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45939.753476967591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45939.753476967591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45939.753476967591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45939.753476967591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45939.753476967591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45939.753476967591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45939.753476967591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45939.753476967591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45939.753476967591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45939.753476967591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45939.753476967591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45939.753476967591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45939.753476967591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45939.753476967591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45939.753476967591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45939.753476967591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45939.753476967591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45939.753476967591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45939.753476967591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45939.753476967591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45939.753476967591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45939.753476967591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45939.753476967591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45939.753476967591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45939.753476967591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45939.753476967591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45939.753476967591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45939.753476967591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45939.753476967591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45939.753476967591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45939.753476967591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45939.753476967591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45939.753476967591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45939.753476967591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45939.753476967591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45939.753476967591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45939.753476967591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45939.753476967591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45939.753476967591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45939.753476967591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45939.753476967591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45939.753476967591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45939.753476967591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45939.753476967591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45939.753476967591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45939.753476967591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45939.753476967591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45939.753476967591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45939.753476967591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45939.753476967591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45939.753476967591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45939.753476967591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45939.753476967591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45939.753476967591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45939.753476967591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45939.753476967591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45939.753476967591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45939.753476967591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45939.753476967591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45939.753476967591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45939.753476967591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45939.753476967591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45939.753476967591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45939.753476967591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45939.753476967591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45939.753476967591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45939.753476967591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45939.753476967591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45939.753476967591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45939.753476967591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45939.753476967591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45939.753476967591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45939.753476967591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45939.753476967591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45939.753476967591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45939.753476967591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45939.753476967591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45939.753476967591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45939.753476967591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45939.753476967591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45939.753476967591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45939.753476967591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45939.753476967591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45939.753476967591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45939.753476967591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45939.753476967591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45939.753476967591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45939.753476967591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45939.753476967591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45939.753476967591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45939.753476967591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45939.753476967591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45939.753476967591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45939.753476967591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45939.753476967591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45939.753476967591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45939.753476967591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45939.753476967591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45939.753476967591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45939.753476967591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45939.753476967591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45939.753476967591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45939.753476967591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45939.753476967591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45939.753476967591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45939.753476967591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45939.753476967591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45939.753476967591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45939.753476967591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45939.753476967591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45939.753476967591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45939.753476967591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45939.753476967591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45939.753476967591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45939.753476967591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45939.753476967591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45939.753476967591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45939.753476967591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45939.753476967591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45939.753476967591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45939.753476967591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45939.753476967591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45939.753476967591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45939.753476967591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45939.753476967591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45939.753476967591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45939.753476967591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45939.753476967591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45939.753476967591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45939.753476967591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45939.753476967591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45939.753476967591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45939.753476967591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45939.753476967591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45939.753476967591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45939.753476967591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45939.753476967591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45939.753476967591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45939.753476967591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45939.753476967591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45939.753476967591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45939.753476967591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45939.753476967591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45939.753476967591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45939.753476967591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45939.753476967591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45939.753476967591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45939.753476967591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45939.753476967591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45939.753476967591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45939.753476967591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45939.753476967591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45939.753476967591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45939.753476967591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45939.753476967591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45939.753476967591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45939.753476967591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45939.753476967591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45939.753476967591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45939.753476967591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45939.753476967591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45939.753476967591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45939.753476967591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45939.753476967591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45939.753476967591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45939.753476967591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45939.753476967591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45939.753476967591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45939.753476967591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45939.753476967591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45939.753476967591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45939.753476967591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45939.753476967591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45939.753476967591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45939.753476967591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45939.753476967591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45939.753476967591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45939.753476967591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45939.753476967591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45939.753476967591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45939.753476967591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45939.753476967591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45939.753476967591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45939.753476967591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45939.753476967591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45939.753476967591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45939.753476967591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45939.753476967591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45939.753476967591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45939.753476967591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45939.753476967591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45939.753476967591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45939.753476967591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45939.753476967591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45939.753476967591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45939.753476967591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45939.753476967591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45939.753476967591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45939.753476967591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45939.753476967591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45939.753476967591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45939.753476967591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45939.753476967591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45939.753476967591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45939.753476967591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45939.753476967591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45939.753476967591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45939.753476967591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45939.753476967591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45939.753476967591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45939.753476967591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45939.753476967591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45939.753476967591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45939.753476967591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45939.753476967591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45939.753476967591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45939.753476967591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45939.753476967591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45939.753476967591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45939.753476967591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45939.753476967591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45939.753476967591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45939.753476967591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45939.753476967591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45939.753476967591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45939.753476967591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45939.753476967591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45939.753476967591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45939.753476967591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45939.753476967591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45939.753476967591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45939.753476967591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45939.753476967591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45939.753476967591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45939.753476967591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45939.753476967591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45939.753476967591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45939.753476967591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45939.753476967591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45939.753476967591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45939.753476967591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45939.753476967591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45939.753476967591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45939.753476967591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45939.753476967591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45939.753476967591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45939.753476967591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45939.753476967591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45939.753476967591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45939.753476967591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45939.753476967591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45939.753476967591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45939.753476967591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45939.753476967591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45939.753476967591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45939.753476967591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45939.753476967591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45939.753476967591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45939.753476967591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45939.753476967591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45939.753476967591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45939.753476967591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45939.753476967591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45939.753476967591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45939.753476967591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45939.753476967591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45939.753476967591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45939.753476967591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45939.753476967591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45939.753476967591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45939.753476967591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45939.753476967591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45939.753476967591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45939.753476967591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45939.753476967591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45939.753476967591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45939.753476967591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45939.753476967591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45939.753476967591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45939.753476967591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45939.753476967591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45939.753476967591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45939.753476967591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45939.753476967591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45939.753476967591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45939.753476967591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45939.753476967591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45939.753476967591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45939.753476967591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45939.753476967591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45939.753476967591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45939.753476967591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45939.753476967591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45939.753476967591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45939.753476967591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45939.753476967591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45939.753476967591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45939.753476967591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45939.753476967591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45939.753476967591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45939.753476967591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45939.753476967591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45939.753476967591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45939.753476967591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45939.753476967591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45939.753476967591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45939.753476967591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45939.753476967591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45939.753476967591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45939.753476967591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45939.753476967591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45939.753476967591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45939.753476967591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45939.753476967591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45939.753476967591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45939.753476967591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45939.753476967591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45939.753476967591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45939.753476967591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45939.753476967591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45939.753476967591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45939.753476967591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45939.753476967591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45939.753476967591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45939.753476967591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45939.753476967591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45939.753476967591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45939.753476967591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45939.753476967591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45939.753476967591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45939.753476967591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45939.753476967591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45939.753476967591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45939.753476967591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45939.753476967591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45939.753476967591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45939.753476967591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45939.753476967591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45939.753476967591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45939.753476967591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45939.753476967591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45939.753476967591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45939.753476967591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45939.753476967591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45939.753476967591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45939.753476967591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45939.753476967591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45939.753476967591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45939.753476967591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45939.753476967591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45939.753476967591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45939.753476967591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45939.753476967591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45939.753476967591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45939.753476967591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45939.753476967591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45939.753476967591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45939.753476967591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45939.753476967591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45939.753476967591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45939.753476967591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45939.753476967591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45939.753476967591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45939.753476967591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45939.753476967591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45939.753476967591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45939.753476967591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45939.753476967591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45939.753476967591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45939.753476967591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45939.753476967591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45939.753476967591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45939.753476967591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45939.753476967591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45939.753476967591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45939.753476967591</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45939.753476967591</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45939.753476967591</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45939.753476967591</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45939.753476967591</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4">
        <f ca="1">IFERROR(NOW()-F2,"")</f>
        <v>47.921416782402957</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39045</v>
      </c>
      <c r="F3" s="38">
        <v>45926.188877314817</v>
      </c>
      <c r="G3" s="164">
        <f t="shared" ref="G3" ca="1" si="0">IFERROR(NOW()-F3,"")</f>
        <v>13.564599652774632</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126"/>
      <c r="E4" s="37"/>
      <c r="F4" s="38"/>
      <c r="G4" s="39">
        <f t="shared" ref="G4:G20" ca="1" si="1">IFERROR(NOW()-F4,"")</f>
        <v>45939.753476967591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45939.753476967591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45939.753476967591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45939.753476967591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45939.753476967591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45939.753476967591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45939.753476967591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45939.753476967591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45939.753476967591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45939.753476967591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45939.753476967591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45939.753476967591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45939.753476967591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45939.753476967591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45939.753476967591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45939.753476967591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45939.753476967591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45939.753476967591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45939.753476967591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45939.753476967591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45939.753476967591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45939.753476967591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45939.753476967591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45939.753476967591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45939.753476967591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45939.753476967591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45939.753476967591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45939.753476967591</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45939.753476967591</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45939.753476967591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45939.753476967591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45939.753476967591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45939.753476967591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45939.753476967591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45939.753476967591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45939.753476967591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45939.753476967591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45939.753476967591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45939.753476967591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45939.753476967591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45939.753476967591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45939.753476967591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45939.753476967591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45939.753476967591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45939.753476967591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45939.753476967591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45939.753476967591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45939.753476967591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45939.753476967591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45939.753476967591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45939.753476967591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45939.753476967591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45939.753476967591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45939.753476967591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45939.753476967591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45939.753476967591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45939.753476967591</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45939.753476967591</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45939.753476967591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45939.753476967591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45939.753476967591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45939.753476967591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45939.753476967591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45939.753476967591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45939.753476967591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45939.753476967591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45939.753476967591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45939.753476967591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45939.753476967591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45939.753476967591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45939.753476967591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45939.753476967591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45939.753476967591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45939.753476967591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45939.753476967591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45939.753476967591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45939.753476967591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45939.753476967591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45939.753476967591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45939.753476967591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45939.753476967591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45939.753476967591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45939.753476967591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45939.753476967591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45939.753476967591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45939.753476967591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45939.753476967591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45939.753476967591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45939.753476967591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45939.753476967591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45939.753476967591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45939.753476967591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45939.753476967591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45939.753476967591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45939.753476967591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45939.753476967591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45939.753476967591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45939.753476967591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45939.753476967591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45939.753476967591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45939.753476967591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45939.753476967591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45939.753476967591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45939.753476967591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45939.753476967591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45939.753476967591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45939.753476967591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45939.753476967591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45939.753476967591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45939.753476967591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45939.753476967591</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45939.753476967591</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tabSelected="1" workbookViewId="0">
      <selection activeCell="F11" sqref="F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12.980629745368788</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0.22441446759330574</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5.8725047453699517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4.8112315972175566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39079</v>
      </c>
      <c r="B6" s="157" t="str">
        <f>IFERROR(VLOOKUP(D6,DB!A:K,11,0),"")</f>
        <v>R6</v>
      </c>
      <c r="C6" s="157">
        <v>2</v>
      </c>
      <c r="D6" s="165" t="s">
        <v>32685</v>
      </c>
      <c r="E6" s="157" t="s">
        <v>38964</v>
      </c>
      <c r="F6" s="162">
        <v>45939.637326388889</v>
      </c>
      <c r="G6" s="151">
        <f ca="1">IFERROR(NOW()-F6,"-")</f>
        <v>0.1161505787022179</v>
      </c>
      <c r="H6" s="162">
        <v>45939.632824074077</v>
      </c>
      <c r="I6" s="157" t="str">
        <f>IFERROR(VLOOKUP(D6,DB!A:F,6,0),"")</f>
        <v>SCECO</v>
      </c>
      <c r="J6" s="157" t="str">
        <f>IFERROR(VLOOKUP(D6,DB!A:G,7,0),"")</f>
        <v>Dead</v>
      </c>
      <c r="K6" s="157" t="s">
        <v>39080</v>
      </c>
      <c r="L6" s="157" t="str">
        <f>IFERROR(VLOOKUP(D6,DB!A:I,9,0),"")</f>
        <v>Latis</v>
      </c>
    </row>
    <row r="7" spans="1:16383" ht="31.5" customHeight="1">
      <c r="A7" s="157" t="s">
        <v>39081</v>
      </c>
      <c r="B7" s="157" t="str">
        <f>IFERROR(VLOOKUP(D7,DB!A:K,11,0),"")</f>
        <v>R6</v>
      </c>
      <c r="C7" s="157">
        <v>1</v>
      </c>
      <c r="D7" s="157" t="s">
        <v>34746</v>
      </c>
      <c r="E7" s="157" t="s">
        <v>39045</v>
      </c>
      <c r="F7" s="157"/>
      <c r="G7" s="151">
        <f ca="1">IFERROR(NOW()-F7,"-")</f>
        <v>45939.753476967591</v>
      </c>
      <c r="H7" s="162">
        <v>45939.692777777775</v>
      </c>
      <c r="I7" s="157" t="str">
        <f>IFERROR(VLOOKUP(D7,DB!A:F,6,0),"")</f>
        <v>Generator-SG</v>
      </c>
      <c r="J7" s="157" t="str">
        <f>IFERROR(VLOOKUP(D7,DB!A:G,7,0),"")</f>
        <v>Vandalized</v>
      </c>
      <c r="K7" s="157" t="s">
        <v>39082</v>
      </c>
      <c r="L7" s="157" t="str">
        <f>IFERROR(VLOOKUP(D7,DB!A:I,9,0),"")</f>
        <v>Latis</v>
      </c>
    </row>
    <row r="8" spans="1:16383" ht="31.5" customHeight="1">
      <c r="A8" s="157" t="s">
        <v>39083</v>
      </c>
      <c r="B8" s="157" t="str">
        <f>IFERROR(VLOOKUP(D8,DB!A:K,11,0),"")</f>
        <v>R6</v>
      </c>
      <c r="C8" s="157">
        <v>1</v>
      </c>
      <c r="D8" s="157" t="s">
        <v>32951</v>
      </c>
      <c r="E8" s="157" t="s">
        <v>38964</v>
      </c>
      <c r="F8" s="162">
        <v>45939.745196759257</v>
      </c>
      <c r="G8" s="151">
        <f ca="1">IFERROR(NOW()-F8,"-")</f>
        <v>8.2802083343267441E-3</v>
      </c>
      <c r="H8" s="162">
        <v>45939.703657407408</v>
      </c>
      <c r="I8" s="157" t="str">
        <f>IFERROR(VLOOKUP(D8,DB!A:F,6,0),"")</f>
        <v>SCECO</v>
      </c>
      <c r="J8" s="157" t="str">
        <f>IFERROR(VLOOKUP(D8,DB!A:G,7,0),"")</f>
        <v>Dead+No BB Design</v>
      </c>
      <c r="K8" s="157" t="s">
        <v>39084</v>
      </c>
      <c r="L8" s="157" t="str">
        <f>IFERROR(VLOOKUP(D8,DB!A:I,9,0),"")</f>
        <v>Latis</v>
      </c>
    </row>
    <row r="9" spans="1:16383" ht="31.5" customHeight="1">
      <c r="A9" s="157" t="s">
        <v>39085</v>
      </c>
      <c r="B9" s="157" t="str">
        <f>IFERROR(VLOOKUP(D9,DB!A:K,11,0),"")</f>
        <v>R6</v>
      </c>
      <c r="C9" s="157">
        <v>2</v>
      </c>
      <c r="D9" s="157" t="s">
        <v>32516</v>
      </c>
      <c r="E9" s="157" t="s">
        <v>39045</v>
      </c>
      <c r="F9" s="162">
        <v>45939.732476851852</v>
      </c>
      <c r="G9" s="151">
        <f ca="1">IFERROR(NOW()-F9,"-")</f>
        <v>2.1000115739298053E-2</v>
      </c>
      <c r="H9" s="157"/>
      <c r="I9" s="157" t="str">
        <f>IFERROR(VLOOKUP(D9,DB!A:F,6,0),"")</f>
        <v>SCECO</v>
      </c>
      <c r="J9" s="157" t="str">
        <f>IFERROR(VLOOKUP(D9,DB!A:G,7,0),"")</f>
        <v>Good</v>
      </c>
      <c r="K9" s="157" t="s">
        <v>39086</v>
      </c>
      <c r="L9" s="157" t="str">
        <f>IFERROR(VLOOKUP(D9,DB!A:I,9,0),"")</f>
        <v>Latis</v>
      </c>
    </row>
    <row r="10" spans="1:16383" ht="31.5" customHeight="1">
      <c r="A10" s="157"/>
      <c r="B10" s="157" t="str">
        <f>IFERROR(VLOOKUP(D10,DB!A:K,11,0),"")</f>
        <v/>
      </c>
      <c r="C10" s="157"/>
      <c r="D10" s="157"/>
      <c r="E10" s="157"/>
      <c r="F10" s="157"/>
      <c r="G10" s="151">
        <f ca="1">IFERROR(NOW()-F10,"-")</f>
        <v>45939.753476967591</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45939.753476967591</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45939.753476967591</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6"/>
      <c r="E13" s="157"/>
      <c r="F13" s="157"/>
      <c r="G13" s="151">
        <f ca="1">IFERROR(NOW()-F13,"-")</f>
        <v>45939.753476967591</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45939.753476967591</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45939.753476967591</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45939.753476967591</v>
      </c>
      <c r="H16" s="157"/>
      <c r="I16" s="157" t="str">
        <f>IFERROR(VLOOKUP(D16,DB!A:F,6,0),"")</f>
        <v/>
      </c>
      <c r="J16" s="157" t="str">
        <f>IFERROR(VLOOKUP(D16,DB!A:G,7,0),"")</f>
        <v/>
      </c>
      <c r="K16" s="157"/>
      <c r="L16" s="157" t="str">
        <f>IFERROR(VLOOKUP(D16,DB!A:I,9,0),"")</f>
        <v/>
      </c>
    </row>
    <row r="17" spans="1:12" ht="31.5" customHeight="1">
      <c r="A17" s="110"/>
      <c r="B17" s="158" t="str">
        <f>IFERROR(VLOOKUP(D17,DB!A:K,11,0),"")</f>
        <v/>
      </c>
      <c r="C17" s="158"/>
      <c r="D17" s="158"/>
      <c r="E17" s="159"/>
      <c r="F17" s="113"/>
      <c r="G17" s="151">
        <f ca="1">IFERROR(NOW()-F17,"-")</f>
        <v>45939.753476967591</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45939.753476967591</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45939.753476967591</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45939.753476967591</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45939.753476967591</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45939.753476967591</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45939.753476967591</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45939.753476967591</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45939.753476967591</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45939.753476967591</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45939.753476967591</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45939.753476967591</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45939.753476967591</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45939.753476967591</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45939.753476967591</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45939.753476967591</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45939.753476967591</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45939.753476967591</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45939.753476967591</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45939.753476967591</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45939.753476967591</v>
      </c>
      <c r="H37" s="113"/>
      <c r="I37" s="158" t="str">
        <f>IFERROR(VLOOKUP(D37,DB!A:F,6,0),"")</f>
        <v/>
      </c>
      <c r="J37" s="158" t="str">
        <f>IFERROR(VLOOKUP(D37,DB!A:G,7,0),"")</f>
        <v/>
      </c>
      <c r="K37" s="161"/>
      <c r="L37" s="159" t="str">
        <f>IFERROR(VLOOKUP(D37,DB!A:I,9,0),"")</f>
        <v/>
      </c>
    </row>
    <row r="38" spans="1:12" ht="31.5" customHeight="1">
      <c r="A38" s="110"/>
      <c r="B38" s="109" t="str">
        <f>IFERROR(VLOOKUP(D38,DB!A:K,11,0),"")</f>
        <v/>
      </c>
      <c r="C38" s="111"/>
      <c r="D38" s="109"/>
      <c r="E38" s="112"/>
      <c r="F38" s="113"/>
      <c r="G38" s="81">
        <f ca="1">IFERROR(NOW()-F38,"-")</f>
        <v>45939.753476967591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45939.753476967591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45939.753476967591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45939.753476967591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45939.753476967591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45939.753476967591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45939.753476967591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45939.753476967591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45939.753476967591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45939.753476967591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45939.753476967591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45939.753476967591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45939.753476967591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45939.753476967591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45939.753476967591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45939.753476967591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45939.753476967591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45939.753476967591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45939.753476967591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45939.753476967591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45939.753476967591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45939.753476967591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45939.753476967591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45939.753476967591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45939.753476967591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45939.753476967591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45939.753476967591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45939.753476967591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45939.753476967591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45939.753476967591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45939.753476967591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45939.753476967591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45939.753476967591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45939.753476967591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45939.753476967591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45939.753476967591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45939.753476967591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45939.753476967591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45939.753476967591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45939.753476967591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45939.753476967591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45939.753476967591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45939.753476967591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45939.753476967591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45939.753476967591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45939.753476967591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45939.753476967591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45939.753476967591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45939.753476967591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45939.753476967591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45939.753476967591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45939.753476967591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45939.753476967591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45939.753476967591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45939.753476967591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45939.753476967591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45939.753476967591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45939.753476967591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45939.753476967591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45939.753476967591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45939.753476967591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45939.753476967591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45939.753476967591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45939.753476967591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45939.753476967591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45939.753476967591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45939.753476967591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45939.753476967591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45939.753476967591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45939.753476967591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45939.753476967591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45939.753476967591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45939.753476967591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45939.753476967591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45939.753476967591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45939.753476967591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45939.753476967591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45939.753476967591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45939.753476967591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45939.753476967591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45939.753476967591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45939.753476967591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45939.753476967591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45939.753476967591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45939.753476967591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45939.753476967591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45939.753476967591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45939.753476967591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45939.753476967591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45939.753476967591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45939.753476967591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45939.753476967591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45939.753476967591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45939.753476967591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45939.753476967591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45939.753476967591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45939.753476967591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45939.753476967591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45939.753476967591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45939.753476967591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45939.753476967591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45939.753476967591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45939.753476967591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45939.753476967591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45939.753476967591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45939.753476967591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45939.753476967591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45939.753476967591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45939.753476967591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45939.753476967591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45939.753476967591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45939.753476967591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45939.753476967591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45939.753476967591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45939.753476967591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45939.753476967591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45939.753476967591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45939.753476967591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45939.753476967591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45939.753476967591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45939.753476967591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45939.753476967591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45939.753476967591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45939.753476967591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45939.753476967591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45939.753476967591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45939.753476967591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45939.753476967591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45939.753476967591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45939.753476967591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45939.753476967591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45939.753476967591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45939.753476967591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45939.753476967591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45939.753476967591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45939.753476967591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45939.753476967591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45939.753476967591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45939.753476967591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45939.753476967591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45939.753476967591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45939.753476967591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45939.753476967591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45939.753476967591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45939.753476967591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45939.753476967591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45939.753476967591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45939.753476967591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45939.753476967591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45939.753476967591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45939.753476967591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45939.753476967591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45939.753476967591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45939.753476967591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45939.753476967591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45939.753476967591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45939.753476967591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45939.753476967591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45939.753476967591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45939.753476967591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45939.753476967591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45939.753476967591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45939.753476967591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45939.753476967591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45939.753476967591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45939.753476967591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45939.753476967591</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